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task management\"/>
    </mc:Choice>
  </mc:AlternateContent>
  <xr:revisionPtr revIDLastSave="0" documentId="13_ncr:1_{D07921E8-771F-4CE0-AB7C-364BA2499F59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Task Management" sheetId="1" r:id="rId1"/>
    <sheet name="Dashboard" sheetId="2" r:id="rId2"/>
    <sheet name="Sheet1" sheetId="4" r:id="rId3"/>
    <sheet name="Lists" sheetId="3" state="hidden" r:id="rId4"/>
  </sheets>
  <definedNames>
    <definedName name="_xlnm._FilterDatabase" localSheetId="0" hidden="1">'Task Management'!$A$4:$N$1000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2" l="1"/>
  <c r="B13" i="2"/>
  <c r="B12" i="2"/>
  <c r="B11" i="2"/>
  <c r="E10" i="2"/>
  <c r="B10" i="2"/>
  <c r="E9" i="2"/>
  <c r="B9" i="2"/>
  <c r="E8" i="2"/>
  <c r="B8" i="2"/>
  <c r="B23" i="1"/>
  <c r="B21" i="1"/>
  <c r="B20" i="1"/>
  <c r="B19" i="1"/>
  <c r="K14" i="1"/>
  <c r="J14" i="1"/>
  <c r="A14" i="1"/>
  <c r="K13" i="1"/>
  <c r="J13" i="1"/>
  <c r="A13" i="1"/>
  <c r="K12" i="1"/>
  <c r="J12" i="1"/>
  <c r="A12" i="1"/>
  <c r="K11" i="1"/>
  <c r="J11" i="1"/>
  <c r="A11" i="1"/>
  <c r="K10" i="1"/>
  <c r="J10" i="1"/>
  <c r="A10" i="1"/>
  <c r="K9" i="1"/>
  <c r="J9" i="1"/>
  <c r="A9" i="1"/>
  <c r="K8" i="1"/>
  <c r="J8" i="1"/>
  <c r="A8" i="1"/>
  <c r="K7" i="1"/>
  <c r="J7" i="1"/>
  <c r="A7" i="1"/>
  <c r="K6" i="1"/>
  <c r="J6" i="1"/>
  <c r="A6" i="1"/>
  <c r="K5" i="1"/>
  <c r="J5" i="1"/>
  <c r="A5" i="1"/>
  <c r="B22" i="1" l="1"/>
  <c r="B18" i="1"/>
</calcChain>
</file>

<file path=xl/sharedStrings.xml><?xml version="1.0" encoding="utf-8"?>
<sst xmlns="http://schemas.openxmlformats.org/spreadsheetml/2006/main" count="138" uniqueCount="74">
  <si>
    <t>TASK MANAGEMENT EXCEL SHEET</t>
  </si>
  <si>
    <t>Track tasks, priorities, deadlines, ownership, progress and completion status</t>
  </si>
  <si>
    <t>Task ID</t>
  </si>
  <si>
    <t>Task Name</t>
  </si>
  <si>
    <t>Project</t>
  </si>
  <si>
    <t>Assigned To</t>
  </si>
  <si>
    <t>Start Date</t>
  </si>
  <si>
    <t>Due Date</t>
  </si>
  <si>
    <t>Priority</t>
  </si>
  <si>
    <t>Status</t>
  </si>
  <si>
    <t>Progress %</t>
  </si>
  <si>
    <t>Days Remaining</t>
  </si>
  <si>
    <t>Overdue</t>
  </si>
  <si>
    <t>Estimated Hours</t>
  </si>
  <si>
    <t>Actual Hours</t>
  </si>
  <si>
    <t>Notes / Remarks</t>
  </si>
  <si>
    <t>Prepare monthly sales report</t>
  </si>
  <si>
    <t>Sales</t>
  </si>
  <si>
    <t>Amit</t>
  </si>
  <si>
    <t>High</t>
  </si>
  <si>
    <t>In Progress</t>
  </si>
  <si>
    <t>Waiting for final sales figures</t>
  </si>
  <si>
    <t>Update company website content</t>
  </si>
  <si>
    <t>Website</t>
  </si>
  <si>
    <t>Neha</t>
  </si>
  <si>
    <t>Medium</t>
  </si>
  <si>
    <t>Homepage and About page</t>
  </si>
  <si>
    <t>Create employee attendance sheet</t>
  </si>
  <si>
    <t>HR</t>
  </si>
  <si>
    <t>Ravi</t>
  </si>
  <si>
    <t>Not Started</t>
  </si>
  <si>
    <t>Use standard attendance format</t>
  </si>
  <si>
    <t>Review vendor invoices</t>
  </si>
  <si>
    <t>Finance</t>
  </si>
  <si>
    <t>Pooja</t>
  </si>
  <si>
    <t>Blocked</t>
  </si>
  <si>
    <t>Pending vendor clarification</t>
  </si>
  <si>
    <t>Design social media creatives</t>
  </si>
  <si>
    <t>Marketing</t>
  </si>
  <si>
    <t>Karan</t>
  </si>
  <si>
    <t>Low</t>
  </si>
  <si>
    <t>Prepare 5 post variations</t>
  </si>
  <si>
    <t>Backup project files</t>
  </si>
  <si>
    <t>IT</t>
  </si>
  <si>
    <t>IT Team</t>
  </si>
  <si>
    <t>Completed</t>
  </si>
  <si>
    <t>Backup verified successfully</t>
  </si>
  <si>
    <t>Prepare client presentation</t>
  </si>
  <si>
    <t>Client Work</t>
  </si>
  <si>
    <t>Anjali</t>
  </si>
  <si>
    <t>Final review required</t>
  </si>
  <si>
    <t>Organize digital documents</t>
  </si>
  <si>
    <t>Administration</t>
  </si>
  <si>
    <t>Vikram</t>
  </si>
  <si>
    <t>Arrange folders by department</t>
  </si>
  <si>
    <t>Test new software update</t>
  </si>
  <si>
    <t>Suresh</t>
  </si>
  <si>
    <t>Check compatibility on all PCs</t>
  </si>
  <si>
    <t>Send customer follow-up emails</t>
  </si>
  <si>
    <t>Customer Support</t>
  </si>
  <si>
    <t>Meena</t>
  </si>
  <si>
    <t>Follow-up list completed</t>
  </si>
  <si>
    <t>QUICK SUMMARY</t>
  </si>
  <si>
    <t>Total Tasks</t>
  </si>
  <si>
    <t>Average Progress</t>
  </si>
  <si>
    <t>TASK MANAGEMENT DASHBOARD</t>
  </si>
  <si>
    <t>Total Tasks
=COUNTA('Task Management'!B5:B1000)</t>
  </si>
  <si>
    <t>Completed
=COUNTIF('Task Management'!H5:H1000,"Completed")</t>
  </si>
  <si>
    <t>In Progress
=COUNTIF('Task Management'!H5:H1000,"In Progress")</t>
  </si>
  <si>
    <t>Overdue
=COUNTIF('Task Management'!K5:K1000,"Yes")</t>
  </si>
  <si>
    <t>Count</t>
  </si>
  <si>
    <t>On Hold</t>
  </si>
  <si>
    <t>Cancelled</t>
  </si>
  <si>
    <t>Assignee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</si>
</sst>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b/>
      <sz val="11"/>
      <name val="Calibri"/>
    </font>
    <font>
      <b/>
      <sz val="12"/>
      <color rgb="FFFFFFFF"/>
      <name val="Calibri"/>
    </font>
    <font>
      <b/>
      <sz val="20"/>
      <color rgb="FFFFFFFF"/>
      <name val="Calibri"/>
    </font>
    <font>
      <sz val="11"/>
      <color theme="0"/>
      <name val="Calibri"/>
      <family val="2"/>
      <scheme val="minor"/>
    </font>
    <font>
      <b/>
      <sz val="1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7F7F7"/>
      </patternFill>
    </fill>
    <fill>
      <patternFill patternType="solid">
        <fgColor theme="2" tint="-0.74999237037263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/>
    <xf numFmtId="0" fontId="0" fillId="3" borderId="1" xfId="0" applyFill="1" applyBorder="1"/>
    <xf numFmtId="9" fontId="0" fillId="3" borderId="1" xfId="0" applyNumberFormat="1" applyFill="1" applyBorder="1"/>
    <xf numFmtId="0" fontId="4" fillId="2" borderId="0" xfId="0" applyFont="1" applyFill="1"/>
    <xf numFmtId="9" fontId="0" fillId="0" borderId="0" xfId="0" applyNumberFormat="1"/>
    <xf numFmtId="0" fontId="4" fillId="0" borderId="0" xfId="0" applyFont="1"/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9" fontId="0" fillId="0" borderId="1" xfId="0" applyNumberFormat="1" applyBorder="1" applyAlignment="1">
      <alignment horizontal="center" vertical="top" wrapText="1"/>
    </xf>
    <xf numFmtId="165" fontId="0" fillId="0" borderId="1" xfId="0" applyNumberFormat="1" applyBorder="1" applyAlignment="1">
      <alignment horizontal="center" vertical="top" wrapText="1"/>
    </xf>
    <xf numFmtId="0" fontId="3" fillId="4" borderId="0" xfId="0" applyFont="1" applyFill="1"/>
    <xf numFmtId="0" fontId="5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8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0" fillId="4" borderId="0" xfId="0" applyFill="1" applyAlignment="1">
      <alignment vertical="center"/>
    </xf>
  </cellXfs>
  <cellStyles count="1">
    <cellStyle name="Normal" xfId="0" builtinId="0"/>
  </cellStyles>
  <dxfs count="5">
    <dxf>
      <font>
        <b/>
        <color rgb="FFC00000"/>
      </font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ont>
        <color rgb="FF9C5700"/>
      </font>
      <fill>
        <patternFill patternType="solid">
          <fgColor rgb="FFFCE4D6"/>
        </patternFill>
      </fill>
    </dxf>
    <dxf>
      <font>
        <color rgb="FF006100"/>
      </font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Tasks by Status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4554-4C77-AA89-C1BDB8E20CF5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4554-4C77-AA89-C1BDB8E20CF5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4554-4C77-AA89-C1BDB8E20CF5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4554-4C77-AA89-C1BDB8E20CF5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4554-4C77-AA89-C1BDB8E20CF5}"/>
              </c:ext>
            </c:extLst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4554-4C77-AA89-C1BDB8E20CF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Dashboard!$A$8:$A$13</c:f>
              <c:strCache>
                <c:ptCount val="6"/>
                <c:pt idx="0">
                  <c:v>Not Started</c:v>
                </c:pt>
                <c:pt idx="1">
                  <c:v>In Progress</c:v>
                </c:pt>
                <c:pt idx="2">
                  <c:v>Blocked</c:v>
                </c:pt>
                <c:pt idx="3">
                  <c:v>On Hold</c:v>
                </c:pt>
                <c:pt idx="4">
                  <c:v>Completed</c:v>
                </c:pt>
                <c:pt idx="5">
                  <c:v>Cancelled</c:v>
                </c:pt>
              </c:strCache>
            </c:strRef>
          </c:cat>
          <c:val>
            <c:numRef>
              <c:f>Dashboard!$B$8:$B$13</c:f>
              <c:numCache>
                <c:formatCode>General</c:formatCode>
                <c:ptCount val="6"/>
                <c:pt idx="0">
                  <c:v>2</c:v>
                </c:pt>
                <c:pt idx="1">
                  <c:v>5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C2-48BB-B617-BA0E24B14F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Tasks by Priority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Dashboard!$E$7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D45-4B1A-86C2-87CEB22F32C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D45-4B1A-86C2-87CEB22F32C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D45-4B1A-86C2-87CEB22F32C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Dashboard!$D$8:$D$10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Dashboard!$E$8:$E$10</c:f>
              <c:numCache>
                <c:formatCode>General</c:formatCode>
                <c:ptCount val="3"/>
                <c:pt idx="0">
                  <c:v>5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7-44CC-BB4A-0DB957C5C35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376464</xdr:colOff>
      <xdr:row>16</xdr:row>
      <xdr:rowOff>163286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</xdr:col>
      <xdr:colOff>689430</xdr:colOff>
      <xdr:row>17</xdr:row>
      <xdr:rowOff>45358</xdr:rowOff>
    </xdr:from>
    <xdr:ext cx="432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zoomScale="70" zoomScaleNormal="70" workbookViewId="0">
      <pane ySplit="4" topLeftCell="A7" activePane="bottomLeft" state="frozen"/>
      <selection pane="bottomLeft" activeCell="A4" sqref="A4:XFD4"/>
    </sheetView>
  </sheetViews>
  <sheetFormatPr defaultRowHeight="14.5" x14ac:dyDescent="0.35"/>
  <cols>
    <col min="1" max="1" width="10" customWidth="1"/>
    <col min="2" max="2" width="30" customWidth="1"/>
    <col min="3" max="3" width="18" customWidth="1"/>
    <col min="4" max="4" width="16" customWidth="1"/>
    <col min="5" max="6" width="14" customWidth="1"/>
    <col min="7" max="7" width="12" customWidth="1"/>
    <col min="8" max="8" width="15" customWidth="1"/>
    <col min="9" max="9" width="12" customWidth="1"/>
    <col min="10" max="10" width="15" customWidth="1"/>
    <col min="11" max="11" width="12" customWidth="1"/>
    <col min="12" max="12" width="17" customWidth="1"/>
    <col min="13" max="13" width="14" customWidth="1"/>
    <col min="14" max="14" width="35" customWidth="1"/>
  </cols>
  <sheetData>
    <row r="1" spans="1:14" ht="30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4" spans="1:14" s="7" customFormat="1" ht="32" customHeight="1" x14ac:dyDescent="0.3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</row>
    <row r="5" spans="1:14" x14ac:dyDescent="0.35">
      <c r="A5" s="9">
        <f t="shared" ref="A5:A14" si="0">IF(B5="","",ROW()-4)</f>
        <v>1</v>
      </c>
      <c r="B5" s="9" t="s">
        <v>16</v>
      </c>
      <c r="C5" s="9" t="s">
        <v>17</v>
      </c>
      <c r="D5" s="9" t="s">
        <v>18</v>
      </c>
      <c r="E5" s="10">
        <v>46296</v>
      </c>
      <c r="F5" s="10">
        <v>46302</v>
      </c>
      <c r="G5" s="9" t="s">
        <v>19</v>
      </c>
      <c r="H5" s="9" t="s">
        <v>20</v>
      </c>
      <c r="I5" s="11">
        <v>0.6</v>
      </c>
      <c r="J5" s="9">
        <f t="shared" ref="J5:J14" ca="1" si="1">IF(F5="","",IF(H5="Completed",0,F5-TODAY()))</f>
        <v>-14</v>
      </c>
      <c r="K5" s="9" t="str">
        <f t="shared" ref="K5:K14" ca="1" si="2">IF(F5="","",IF(AND(H5&lt;&gt;"Completed",F5&lt;TODAY()),"Yes","No"))</f>
        <v>Yes</v>
      </c>
      <c r="L5" s="12">
        <v>8</v>
      </c>
      <c r="M5" s="12">
        <v>5.5</v>
      </c>
      <c r="N5" s="9" t="s">
        <v>21</v>
      </c>
    </row>
    <row r="6" spans="1:14" x14ac:dyDescent="0.35">
      <c r="A6" s="9">
        <f t="shared" si="0"/>
        <v>2</v>
      </c>
      <c r="B6" s="9" t="s">
        <v>22</v>
      </c>
      <c r="C6" s="9" t="s">
        <v>23</v>
      </c>
      <c r="D6" s="9" t="s">
        <v>24</v>
      </c>
      <c r="E6" s="10">
        <v>46298</v>
      </c>
      <c r="F6" s="10">
        <v>46305</v>
      </c>
      <c r="G6" s="9" t="s">
        <v>25</v>
      </c>
      <c r="H6" s="9" t="s">
        <v>20</v>
      </c>
      <c r="I6" s="11">
        <v>0.4</v>
      </c>
      <c r="J6" s="9">
        <f t="shared" ca="1" si="1"/>
        <v>-11</v>
      </c>
      <c r="K6" s="9" t="str">
        <f t="shared" ca="1" si="2"/>
        <v>Yes</v>
      </c>
      <c r="L6" s="12">
        <v>12</v>
      </c>
      <c r="M6" s="12">
        <v>4</v>
      </c>
      <c r="N6" s="9" t="s">
        <v>26</v>
      </c>
    </row>
    <row r="7" spans="1:14" ht="29" x14ac:dyDescent="0.35">
      <c r="A7" s="9">
        <f t="shared" si="0"/>
        <v>3</v>
      </c>
      <c r="B7" s="9" t="s">
        <v>27</v>
      </c>
      <c r="C7" s="9" t="s">
        <v>28</v>
      </c>
      <c r="D7" s="9" t="s">
        <v>29</v>
      </c>
      <c r="E7" s="10">
        <v>46300</v>
      </c>
      <c r="F7" s="10">
        <v>46303</v>
      </c>
      <c r="G7" s="9" t="s">
        <v>25</v>
      </c>
      <c r="H7" s="9" t="s">
        <v>30</v>
      </c>
      <c r="I7" s="11">
        <v>0</v>
      </c>
      <c r="J7" s="9">
        <f t="shared" ca="1" si="1"/>
        <v>-13</v>
      </c>
      <c r="K7" s="9" t="str">
        <f t="shared" ca="1" si="2"/>
        <v>Yes</v>
      </c>
      <c r="L7" s="12">
        <v>6</v>
      </c>
      <c r="M7" s="12">
        <v>0</v>
      </c>
      <c r="N7" s="9" t="s">
        <v>31</v>
      </c>
    </row>
    <row r="8" spans="1:14" x14ac:dyDescent="0.35">
      <c r="A8" s="9">
        <f t="shared" si="0"/>
        <v>4</v>
      </c>
      <c r="B8" s="9" t="s">
        <v>32</v>
      </c>
      <c r="C8" s="9" t="s">
        <v>33</v>
      </c>
      <c r="D8" s="9" t="s">
        <v>34</v>
      </c>
      <c r="E8" s="10">
        <v>46294</v>
      </c>
      <c r="F8" s="10">
        <v>46299</v>
      </c>
      <c r="G8" s="9" t="s">
        <v>19</v>
      </c>
      <c r="H8" s="9" t="s">
        <v>35</v>
      </c>
      <c r="I8" s="11">
        <v>0.7</v>
      </c>
      <c r="J8" s="9">
        <f t="shared" ca="1" si="1"/>
        <v>-17</v>
      </c>
      <c r="K8" s="9" t="str">
        <f t="shared" ca="1" si="2"/>
        <v>Yes</v>
      </c>
      <c r="L8" s="12">
        <v>10</v>
      </c>
      <c r="M8" s="12">
        <v>8</v>
      </c>
      <c r="N8" s="9" t="s">
        <v>36</v>
      </c>
    </row>
    <row r="9" spans="1:14" x14ac:dyDescent="0.35">
      <c r="A9" s="9">
        <f t="shared" si="0"/>
        <v>5</v>
      </c>
      <c r="B9" s="9" t="s">
        <v>37</v>
      </c>
      <c r="C9" s="9" t="s">
        <v>38</v>
      </c>
      <c r="D9" s="9" t="s">
        <v>39</v>
      </c>
      <c r="E9" s="10">
        <v>46299</v>
      </c>
      <c r="F9" s="10">
        <v>46304</v>
      </c>
      <c r="G9" s="9" t="s">
        <v>40</v>
      </c>
      <c r="H9" s="9" t="s">
        <v>20</v>
      </c>
      <c r="I9" s="11">
        <v>0.5</v>
      </c>
      <c r="J9" s="9">
        <f t="shared" ca="1" si="1"/>
        <v>-12</v>
      </c>
      <c r="K9" s="9" t="str">
        <f t="shared" ca="1" si="2"/>
        <v>Yes</v>
      </c>
      <c r="L9" s="12">
        <v>10</v>
      </c>
      <c r="M9" s="12">
        <v>6</v>
      </c>
      <c r="N9" s="9" t="s">
        <v>41</v>
      </c>
    </row>
    <row r="10" spans="1:14" x14ac:dyDescent="0.35">
      <c r="A10" s="9">
        <f t="shared" si="0"/>
        <v>6</v>
      </c>
      <c r="B10" s="9" t="s">
        <v>42</v>
      </c>
      <c r="C10" s="9" t="s">
        <v>43</v>
      </c>
      <c r="D10" s="9" t="s">
        <v>44</v>
      </c>
      <c r="E10" s="10">
        <v>46300</v>
      </c>
      <c r="F10" s="10">
        <v>46301</v>
      </c>
      <c r="G10" s="9" t="s">
        <v>19</v>
      </c>
      <c r="H10" s="9" t="s">
        <v>45</v>
      </c>
      <c r="I10" s="11">
        <v>1</v>
      </c>
      <c r="J10" s="9">
        <f t="shared" ca="1" si="1"/>
        <v>0</v>
      </c>
      <c r="K10" s="9" t="str">
        <f t="shared" ca="1" si="2"/>
        <v>No</v>
      </c>
      <c r="L10" s="12">
        <v>3</v>
      </c>
      <c r="M10" s="12">
        <v>2.5</v>
      </c>
      <c r="N10" s="9" t="s">
        <v>46</v>
      </c>
    </row>
    <row r="11" spans="1:14" x14ac:dyDescent="0.35">
      <c r="A11" s="9">
        <f t="shared" si="0"/>
        <v>7</v>
      </c>
      <c r="B11" s="9" t="s">
        <v>47</v>
      </c>
      <c r="C11" s="9" t="s">
        <v>48</v>
      </c>
      <c r="D11" s="9" t="s">
        <v>49</v>
      </c>
      <c r="E11" s="10">
        <v>46297</v>
      </c>
      <c r="F11" s="10">
        <v>46301</v>
      </c>
      <c r="G11" s="9" t="s">
        <v>19</v>
      </c>
      <c r="H11" s="9" t="s">
        <v>20</v>
      </c>
      <c r="I11" s="11">
        <v>0.75</v>
      </c>
      <c r="J11" s="9">
        <f t="shared" ca="1" si="1"/>
        <v>-15</v>
      </c>
      <c r="K11" s="9" t="str">
        <f t="shared" ca="1" si="2"/>
        <v>Yes</v>
      </c>
      <c r="L11" s="12">
        <v>9</v>
      </c>
      <c r="M11" s="12">
        <v>7</v>
      </c>
      <c r="N11" s="9" t="s">
        <v>50</v>
      </c>
    </row>
    <row r="12" spans="1:14" x14ac:dyDescent="0.35">
      <c r="A12" s="9">
        <f t="shared" si="0"/>
        <v>8</v>
      </c>
      <c r="B12" s="9" t="s">
        <v>51</v>
      </c>
      <c r="C12" s="9" t="s">
        <v>52</v>
      </c>
      <c r="D12" s="9" t="s">
        <v>53</v>
      </c>
      <c r="E12" s="10">
        <v>46301</v>
      </c>
      <c r="F12" s="10">
        <v>46307</v>
      </c>
      <c r="G12" s="9" t="s">
        <v>40</v>
      </c>
      <c r="H12" s="9" t="s">
        <v>30</v>
      </c>
      <c r="I12" s="11">
        <v>0</v>
      </c>
      <c r="J12" s="9">
        <f t="shared" ca="1" si="1"/>
        <v>-9</v>
      </c>
      <c r="K12" s="9" t="str">
        <f t="shared" ca="1" si="2"/>
        <v>Yes</v>
      </c>
      <c r="L12" s="12">
        <v>15</v>
      </c>
      <c r="M12" s="12">
        <v>0</v>
      </c>
      <c r="N12" s="9" t="s">
        <v>54</v>
      </c>
    </row>
    <row r="13" spans="1:14" x14ac:dyDescent="0.35">
      <c r="A13" s="9">
        <f t="shared" si="0"/>
        <v>9</v>
      </c>
      <c r="B13" s="9" t="s">
        <v>55</v>
      </c>
      <c r="C13" s="9" t="s">
        <v>43</v>
      </c>
      <c r="D13" s="9" t="s">
        <v>56</v>
      </c>
      <c r="E13" s="10">
        <v>46298</v>
      </c>
      <c r="F13" s="10">
        <v>46302</v>
      </c>
      <c r="G13" s="9" t="s">
        <v>25</v>
      </c>
      <c r="H13" s="9" t="s">
        <v>20</v>
      </c>
      <c r="I13" s="11">
        <v>0.8</v>
      </c>
      <c r="J13" s="9">
        <f t="shared" ca="1" si="1"/>
        <v>-14</v>
      </c>
      <c r="K13" s="9" t="str">
        <f t="shared" ca="1" si="2"/>
        <v>Yes</v>
      </c>
      <c r="L13" s="12">
        <v>5</v>
      </c>
      <c r="M13" s="12">
        <v>4</v>
      </c>
      <c r="N13" s="9" t="s">
        <v>57</v>
      </c>
    </row>
    <row r="14" spans="1:14" x14ac:dyDescent="0.35">
      <c r="A14" s="9">
        <f t="shared" si="0"/>
        <v>10</v>
      </c>
      <c r="B14" s="9" t="s">
        <v>58</v>
      </c>
      <c r="C14" s="9" t="s">
        <v>59</v>
      </c>
      <c r="D14" s="9" t="s">
        <v>60</v>
      </c>
      <c r="E14" s="10">
        <v>46300</v>
      </c>
      <c r="F14" s="10">
        <v>46301</v>
      </c>
      <c r="G14" s="9" t="s">
        <v>19</v>
      </c>
      <c r="H14" s="9" t="s">
        <v>45</v>
      </c>
      <c r="I14" s="11">
        <v>1</v>
      </c>
      <c r="J14" s="9">
        <f t="shared" ca="1" si="1"/>
        <v>0</v>
      </c>
      <c r="K14" s="9" t="str">
        <f t="shared" ca="1" si="2"/>
        <v>No</v>
      </c>
      <c r="L14" s="12">
        <v>4</v>
      </c>
      <c r="M14" s="12">
        <v>3.5</v>
      </c>
      <c r="N14" s="9" t="s">
        <v>61</v>
      </c>
    </row>
    <row r="17" spans="1:6" ht="15.5" x14ac:dyDescent="0.35">
      <c r="A17" s="14" t="s">
        <v>62</v>
      </c>
      <c r="B17" s="15"/>
      <c r="C17" s="15"/>
      <c r="D17" s="15"/>
      <c r="E17" s="15"/>
      <c r="F17" s="15"/>
    </row>
    <row r="18" spans="1:6" x14ac:dyDescent="0.35">
      <c r="A18" s="1" t="s">
        <v>63</v>
      </c>
      <c r="B18" s="2" t="str">
        <f ca="1">COUNTA(B5:B1000)</f>
        <v/>
      </c>
    </row>
    <row r="19" spans="1:6" x14ac:dyDescent="0.35">
      <c r="A19" s="1" t="s">
        <v>45</v>
      </c>
      <c r="B19" s="2">
        <f>COUNTIF(H5:H1000,"Completed")</f>
        <v>2</v>
      </c>
    </row>
    <row r="20" spans="1:6" x14ac:dyDescent="0.35">
      <c r="A20" s="1" t="s">
        <v>20</v>
      </c>
      <c r="B20" s="2">
        <f>COUNTIF(H5:H1000,"In Progress")</f>
        <v>5</v>
      </c>
    </row>
    <row r="21" spans="1:6" x14ac:dyDescent="0.35">
      <c r="A21" s="1" t="s">
        <v>35</v>
      </c>
      <c r="B21" s="2">
        <f>COUNTIF(H5:H1000,"Blocked")</f>
        <v>1</v>
      </c>
    </row>
    <row r="22" spans="1:6" x14ac:dyDescent="0.35">
      <c r="A22" s="1" t="s">
        <v>12</v>
      </c>
      <c r="B22" s="2">
        <f ca="1">COUNTIF(K5:K1000,"Yes")</f>
        <v>8</v>
      </c>
    </row>
    <row r="23" spans="1:6" x14ac:dyDescent="0.35">
      <c r="A23" s="1" t="s">
        <v>64</v>
      </c>
      <c r="B23" s="3">
        <f>IFERROR(AVERAGE(I5:I1000),0)</f>
        <v>0.57499999999999996</v>
      </c>
    </row>
  </sheetData>
  <mergeCells count="3">
    <mergeCell ref="A17:F17"/>
    <mergeCell ref="A2:N2"/>
    <mergeCell ref="A1:N1"/>
  </mergeCells>
  <conditionalFormatting sqref="G5:G1000">
    <cfRule type="expression" dxfId="4" priority="4">
      <formula>$G5="High"</formula>
    </cfRule>
  </conditionalFormatting>
  <conditionalFormatting sqref="H5:H1000">
    <cfRule type="expression" dxfId="3" priority="2">
      <formula>$H5="Completed"</formula>
    </cfRule>
    <cfRule type="expression" dxfId="2" priority="3">
      <formula>$H5="Blocked"</formula>
    </cfRule>
  </conditionalFormatting>
  <conditionalFormatting sqref="I5:I1000">
    <cfRule type="cellIs" dxfId="1" priority="5" operator="lessThan">
      <formula>0</formula>
    </cfRule>
  </conditionalFormatting>
  <conditionalFormatting sqref="K5:K1000">
    <cfRule type="expression" dxfId="0" priority="1">
      <formula>$K5="Yes"</formula>
    </cfRule>
  </conditionalFormatting>
  <dataValidations count="1">
    <dataValidation type="decimal" allowBlank="1" errorTitle="Invalid Progress" error="Enter a percentage between 0% and 100%." sqref="I5:I1000" xr:uid="{00000000-0002-0000-0000-000003000000}">
      <formula1>0</formula1>
      <formula2>1</formula2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Lists!$A$2:$A$4</xm:f>
          </x14:formula1>
          <xm:sqref>G5:G1000</xm:sqref>
        </x14:dataValidation>
        <x14:dataValidation type="list" allowBlank="1" xr:uid="{00000000-0002-0000-0000-000001000000}">
          <x14:formula1>
            <xm:f>Lists!$B$2:$B$7</xm:f>
          </x14:formula1>
          <xm:sqref>H5:H1000</xm:sqref>
        </x14:dataValidation>
        <x14:dataValidation type="list" allowBlank="1" xr:uid="{00000000-0002-0000-0000-000002000000}">
          <x14:formula1>
            <xm:f>Lists!$C$2:$C$11</xm:f>
          </x14:formula1>
          <xm:sqref>D5:D1000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showGridLines="0" zoomScale="70" zoomScaleNormal="70" workbookViewId="0">
      <selection activeCell="F18" sqref="F18"/>
    </sheetView>
  </sheetViews>
  <sheetFormatPr defaultRowHeight="14.5" x14ac:dyDescent="0.35"/>
  <cols>
    <col min="1" max="1" width="20" customWidth="1"/>
    <col min="2" max="3" width="15" customWidth="1"/>
    <col min="4" max="4" width="20" customWidth="1"/>
    <col min="5" max="7" width="15" customWidth="1"/>
    <col min="8" max="8" width="18" customWidth="1"/>
  </cols>
  <sheetData>
    <row r="1" spans="1:8" ht="34" customHeight="1" x14ac:dyDescent="0.35">
      <c r="A1" s="21" t="s">
        <v>65</v>
      </c>
      <c r="B1" s="22"/>
      <c r="C1" s="22"/>
      <c r="D1" s="22"/>
      <c r="E1" s="22"/>
      <c r="F1" s="22"/>
      <c r="G1" s="22"/>
      <c r="H1" s="22"/>
    </row>
    <row r="2" spans="1:8" ht="7" customHeight="1" x14ac:dyDescent="0.35"/>
    <row r="3" spans="1:8" ht="28" customHeight="1" x14ac:dyDescent="0.35">
      <c r="A3" s="20" t="s">
        <v>66</v>
      </c>
      <c r="B3" s="17"/>
      <c r="C3" s="20" t="s">
        <v>67</v>
      </c>
      <c r="D3" s="17"/>
      <c r="E3" s="20" t="s">
        <v>68</v>
      </c>
      <c r="F3" s="17"/>
      <c r="G3" s="20" t="s">
        <v>69</v>
      </c>
      <c r="H3" s="17"/>
    </row>
    <row r="4" spans="1:8" ht="85" customHeight="1" x14ac:dyDescent="0.35">
      <c r="A4" s="17"/>
      <c r="B4" s="17"/>
      <c r="C4" s="17"/>
      <c r="D4" s="17"/>
      <c r="E4" s="17"/>
      <c r="F4" s="17"/>
      <c r="G4" s="17"/>
      <c r="H4" s="17"/>
    </row>
    <row r="7" spans="1:8" x14ac:dyDescent="0.35">
      <c r="A7" s="13" t="s">
        <v>9</v>
      </c>
      <c r="B7" s="13" t="s">
        <v>70</v>
      </c>
      <c r="D7" s="13" t="s">
        <v>8</v>
      </c>
      <c r="E7" s="13" t="s">
        <v>70</v>
      </c>
    </row>
    <row r="8" spans="1:8" x14ac:dyDescent="0.35">
      <c r="A8" t="s">
        <v>30</v>
      </c>
      <c r="B8">
        <f>COUNTIF('Task Management'!H5:H1000,A8)</f>
        <v>2</v>
      </c>
      <c r="D8" t="s">
        <v>19</v>
      </c>
      <c r="E8">
        <f>COUNTIF('Task Management'!G5:G1000,D8)</f>
        <v>5</v>
      </c>
    </row>
    <row r="9" spans="1:8" x14ac:dyDescent="0.35">
      <c r="A9" t="s">
        <v>20</v>
      </c>
      <c r="B9">
        <f>COUNTIF('Task Management'!H5:H1000,A9)</f>
        <v>5</v>
      </c>
      <c r="D9" t="s">
        <v>25</v>
      </c>
      <c r="E9">
        <f>COUNTIF('Task Management'!G5:G1000,D9)</f>
        <v>3</v>
      </c>
    </row>
    <row r="10" spans="1:8" x14ac:dyDescent="0.35">
      <c r="A10" t="s">
        <v>35</v>
      </c>
      <c r="B10">
        <f>COUNTIF('Task Management'!H5:H1000,A10)</f>
        <v>1</v>
      </c>
      <c r="D10" t="s">
        <v>40</v>
      </c>
      <c r="E10">
        <f>COUNTIF('Task Management'!G5:G1000,D10)</f>
        <v>2</v>
      </c>
    </row>
    <row r="11" spans="1:8" x14ac:dyDescent="0.35">
      <c r="A11" t="s">
        <v>71</v>
      </c>
      <c r="B11">
        <f>COUNTIF('Task Management'!H5:H1000,A11)</f>
        <v>0</v>
      </c>
    </row>
    <row r="12" spans="1:8" x14ac:dyDescent="0.35">
      <c r="A12" t="s">
        <v>45</v>
      </c>
      <c r="B12">
        <f>COUNTIF('Task Management'!H5:H1000,A12)</f>
        <v>2</v>
      </c>
    </row>
    <row r="13" spans="1:8" x14ac:dyDescent="0.35">
      <c r="A13" t="s">
        <v>72</v>
      </c>
      <c r="B13">
        <f>COUNTIF('Task Management'!H5:H1000,A13)</f>
        <v>0</v>
      </c>
    </row>
    <row r="14" spans="1:8" x14ac:dyDescent="0.35">
      <c r="A14" s="4" t="s">
        <v>64</v>
      </c>
      <c r="B14" s="5">
        <f>IFERROR(AVERAGE('Task Management'!I5:I1000),0)</f>
        <v>0.57499999999999996</v>
      </c>
    </row>
  </sheetData>
  <mergeCells count="5">
    <mergeCell ref="E3:F4"/>
    <mergeCell ref="A1:H1"/>
    <mergeCell ref="C3:D4"/>
    <mergeCell ref="A3:B4"/>
    <mergeCell ref="G3:H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32716-D01A-4B5D-9EEF-88F39D5D482B}">
  <dimension ref="A1:A14"/>
  <sheetViews>
    <sheetView tabSelected="1" workbookViewId="0">
      <selection sqref="A1:A16384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/>
  </sheetViews>
  <sheetFormatPr defaultRowHeight="14.5" x14ac:dyDescent="0.35"/>
  <sheetData>
    <row r="1" spans="1:3" x14ac:dyDescent="0.35">
      <c r="A1" s="6" t="s">
        <v>8</v>
      </c>
      <c r="B1" s="6" t="s">
        <v>9</v>
      </c>
      <c r="C1" s="6" t="s">
        <v>73</v>
      </c>
    </row>
    <row r="2" spans="1:3" x14ac:dyDescent="0.35">
      <c r="A2" t="s">
        <v>19</v>
      </c>
      <c r="B2" t="s">
        <v>30</v>
      </c>
      <c r="C2" t="s">
        <v>18</v>
      </c>
    </row>
    <row r="3" spans="1:3" x14ac:dyDescent="0.35">
      <c r="A3" t="s">
        <v>25</v>
      </c>
      <c r="B3" t="s">
        <v>20</v>
      </c>
      <c r="C3" t="s">
        <v>24</v>
      </c>
    </row>
    <row r="4" spans="1:3" x14ac:dyDescent="0.35">
      <c r="A4" t="s">
        <v>40</v>
      </c>
      <c r="B4" t="s">
        <v>35</v>
      </c>
      <c r="C4" t="s">
        <v>29</v>
      </c>
    </row>
    <row r="5" spans="1:3" x14ac:dyDescent="0.35">
      <c r="B5" t="s">
        <v>71</v>
      </c>
      <c r="C5" t="s">
        <v>34</v>
      </c>
    </row>
    <row r="6" spans="1:3" x14ac:dyDescent="0.35">
      <c r="B6" t="s">
        <v>45</v>
      </c>
      <c r="C6" t="s">
        <v>39</v>
      </c>
    </row>
    <row r="7" spans="1:3" x14ac:dyDescent="0.35">
      <c r="B7" t="s">
        <v>72</v>
      </c>
      <c r="C7" t="s">
        <v>44</v>
      </c>
    </row>
    <row r="8" spans="1:3" x14ac:dyDescent="0.35">
      <c r="C8" t="s">
        <v>49</v>
      </c>
    </row>
    <row r="9" spans="1:3" x14ac:dyDescent="0.35">
      <c r="C9" t="s">
        <v>53</v>
      </c>
    </row>
    <row r="10" spans="1:3" x14ac:dyDescent="0.35">
      <c r="C10" t="s">
        <v>56</v>
      </c>
    </row>
    <row r="11" spans="1:3" x14ac:dyDescent="0.35">
      <c r="C11" t="s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Task Management</vt:lpstr>
      <vt:lpstr>Dashboard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2026-10-05T16:44:45Z</dcterms:created>
  <dcterms:modified xsi:type="dcterms:W3CDTF">2026-10-21T17:23:04Z</dcterms:modified>
</cp:coreProperties>
</file>