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1_{35E9D176-2B87-4A81-BC6B-EE0D1FD50765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Income &amp; Expenses" sheetId="1" r:id="rId1"/>
    <sheet name="Dashboard" sheetId="2" r:id="rId2"/>
    <sheet name="Sheet1" sheetId="4" r:id="rId3"/>
    <sheet name="Lists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7" i="2" l="1"/>
  <c r="B27" i="2"/>
  <c r="D27" i="2" s="1"/>
  <c r="C26" i="2"/>
  <c r="B26" i="2"/>
  <c r="D26" i="2" s="1"/>
  <c r="C25" i="2"/>
  <c r="B25" i="2"/>
  <c r="D25" i="2" s="1"/>
  <c r="C24" i="2"/>
  <c r="B24" i="2"/>
  <c r="C23" i="2"/>
  <c r="B23" i="2"/>
  <c r="C22" i="2"/>
  <c r="B22" i="2"/>
  <c r="C21" i="2"/>
  <c r="B21" i="2"/>
  <c r="D21" i="2" s="1"/>
  <c r="C20" i="2"/>
  <c r="B20" i="2"/>
  <c r="C19" i="2"/>
  <c r="B19" i="2"/>
  <c r="D19" i="2" s="1"/>
  <c r="C18" i="2"/>
  <c r="B18" i="2"/>
  <c r="C17" i="2"/>
  <c r="B17" i="2"/>
  <c r="D17" i="2" s="1"/>
  <c r="E17" i="2" s="1"/>
  <c r="C16" i="2"/>
  <c r="B16" i="2"/>
  <c r="E15" i="2"/>
  <c r="E14" i="2"/>
  <c r="E13" i="2"/>
  <c r="E12" i="2"/>
  <c r="E11" i="2"/>
  <c r="B11" i="2"/>
  <c r="E10" i="2"/>
  <c r="E9" i="2"/>
  <c r="E8" i="2"/>
  <c r="E3" i="2"/>
  <c r="B9" i="2" s="1"/>
  <c r="B3" i="2"/>
  <c r="B8" i="2" s="1"/>
  <c r="J104" i="1"/>
  <c r="A104" i="1"/>
  <c r="J103" i="1"/>
  <c r="A103" i="1"/>
  <c r="J102" i="1"/>
  <c r="A102" i="1"/>
  <c r="J101" i="1"/>
  <c r="A101" i="1"/>
  <c r="J100" i="1"/>
  <c r="A100" i="1"/>
  <c r="J99" i="1"/>
  <c r="A99" i="1"/>
  <c r="J98" i="1"/>
  <c r="A98" i="1"/>
  <c r="J97" i="1"/>
  <c r="A97" i="1"/>
  <c r="J96" i="1"/>
  <c r="A96" i="1"/>
  <c r="J95" i="1"/>
  <c r="A95" i="1"/>
  <c r="J94" i="1"/>
  <c r="A94" i="1"/>
  <c r="J93" i="1"/>
  <c r="A93" i="1"/>
  <c r="J92" i="1"/>
  <c r="A92" i="1"/>
  <c r="J91" i="1"/>
  <c r="A91" i="1"/>
  <c r="J90" i="1"/>
  <c r="A90" i="1"/>
  <c r="J89" i="1"/>
  <c r="A89" i="1"/>
  <c r="J88" i="1"/>
  <c r="A88" i="1"/>
  <c r="J87" i="1"/>
  <c r="A87" i="1"/>
  <c r="J86" i="1"/>
  <c r="A86" i="1"/>
  <c r="J85" i="1"/>
  <c r="A85" i="1"/>
  <c r="J84" i="1"/>
  <c r="A84" i="1"/>
  <c r="J83" i="1"/>
  <c r="A83" i="1"/>
  <c r="J82" i="1"/>
  <c r="A82" i="1"/>
  <c r="J81" i="1"/>
  <c r="A81" i="1"/>
  <c r="J80" i="1"/>
  <c r="A80" i="1"/>
  <c r="J79" i="1"/>
  <c r="A79" i="1"/>
  <c r="J78" i="1"/>
  <c r="A78" i="1"/>
  <c r="J77" i="1"/>
  <c r="A77" i="1"/>
  <c r="J76" i="1"/>
  <c r="A76" i="1"/>
  <c r="J75" i="1"/>
  <c r="A75" i="1"/>
  <c r="J74" i="1"/>
  <c r="A74" i="1"/>
  <c r="J73" i="1"/>
  <c r="A73" i="1"/>
  <c r="J72" i="1"/>
  <c r="A72" i="1"/>
  <c r="J71" i="1"/>
  <c r="A71" i="1"/>
  <c r="J70" i="1"/>
  <c r="A70" i="1"/>
  <c r="J69" i="1"/>
  <c r="A69" i="1"/>
  <c r="J68" i="1"/>
  <c r="A68" i="1"/>
  <c r="J67" i="1"/>
  <c r="A67" i="1"/>
  <c r="J66" i="1"/>
  <c r="A66" i="1"/>
  <c r="J65" i="1"/>
  <c r="A65" i="1"/>
  <c r="J64" i="1"/>
  <c r="A64" i="1"/>
  <c r="J63" i="1"/>
  <c r="A63" i="1"/>
  <c r="J62" i="1"/>
  <c r="A62" i="1"/>
  <c r="J61" i="1"/>
  <c r="A61" i="1"/>
  <c r="J60" i="1"/>
  <c r="A60" i="1"/>
  <c r="J59" i="1"/>
  <c r="A59" i="1"/>
  <c r="J58" i="1"/>
  <c r="A58" i="1"/>
  <c r="J57" i="1"/>
  <c r="A57" i="1"/>
  <c r="J56" i="1"/>
  <c r="A56" i="1"/>
  <c r="J55" i="1"/>
  <c r="A55" i="1"/>
  <c r="J54" i="1"/>
  <c r="A54" i="1"/>
  <c r="J53" i="1"/>
  <c r="A53" i="1"/>
  <c r="J52" i="1"/>
  <c r="A52" i="1"/>
  <c r="J51" i="1"/>
  <c r="A51" i="1"/>
  <c r="J50" i="1"/>
  <c r="A50" i="1"/>
  <c r="J49" i="1"/>
  <c r="A49" i="1"/>
  <c r="J48" i="1"/>
  <c r="A48" i="1"/>
  <c r="J47" i="1"/>
  <c r="A47" i="1"/>
  <c r="J46" i="1"/>
  <c r="A46" i="1"/>
  <c r="J45" i="1"/>
  <c r="A45" i="1"/>
  <c r="J44" i="1"/>
  <c r="A44" i="1"/>
  <c r="J43" i="1"/>
  <c r="A43" i="1"/>
  <c r="J42" i="1"/>
  <c r="A42" i="1"/>
  <c r="J41" i="1"/>
  <c r="A41" i="1"/>
  <c r="J40" i="1"/>
  <c r="A40" i="1"/>
  <c r="J39" i="1"/>
  <c r="A39" i="1"/>
  <c r="J38" i="1"/>
  <c r="A38" i="1"/>
  <c r="J37" i="1"/>
  <c r="A37" i="1"/>
  <c r="J36" i="1"/>
  <c r="A36" i="1"/>
  <c r="J35" i="1"/>
  <c r="A35" i="1"/>
  <c r="J34" i="1"/>
  <c r="A34" i="1"/>
  <c r="J33" i="1"/>
  <c r="A33" i="1"/>
  <c r="J32" i="1"/>
  <c r="A32" i="1"/>
  <c r="J31" i="1"/>
  <c r="A31" i="1"/>
  <c r="J30" i="1"/>
  <c r="A30" i="1"/>
  <c r="J29" i="1"/>
  <c r="A29" i="1"/>
  <c r="J28" i="1"/>
  <c r="A28" i="1"/>
  <c r="J27" i="1"/>
  <c r="A27" i="1"/>
  <c r="J26" i="1"/>
  <c r="A26" i="1"/>
  <c r="J25" i="1"/>
  <c r="A25" i="1"/>
  <c r="J24" i="1"/>
  <c r="A24" i="1"/>
  <c r="J23" i="1"/>
  <c r="A23" i="1"/>
  <c r="J22" i="1"/>
  <c r="A22" i="1"/>
  <c r="J21" i="1"/>
  <c r="A21" i="1"/>
  <c r="J20" i="1"/>
  <c r="A20" i="1"/>
  <c r="J19" i="1"/>
  <c r="A19" i="1"/>
  <c r="J18" i="1"/>
  <c r="A18" i="1"/>
  <c r="J17" i="1"/>
  <c r="A17" i="1"/>
  <c r="J16" i="1"/>
  <c r="A16" i="1"/>
  <c r="J15" i="1"/>
  <c r="A15" i="1"/>
  <c r="A14" i="1"/>
  <c r="A13" i="1"/>
  <c r="A12" i="1"/>
  <c r="A11" i="1"/>
  <c r="A10" i="1"/>
  <c r="A9" i="1"/>
  <c r="A8" i="1"/>
  <c r="A7" i="1"/>
  <c r="A6" i="1"/>
  <c r="J5" i="1"/>
  <c r="J6" i="1" s="1"/>
  <c r="J7" i="1" s="1"/>
  <c r="J8" i="1" s="1"/>
  <c r="J9" i="1" s="1"/>
  <c r="J10" i="1" s="1"/>
  <c r="J11" i="1" s="1"/>
  <c r="J12" i="1" s="1"/>
  <c r="J13" i="1" s="1"/>
  <c r="J14" i="1" s="1"/>
  <c r="A5" i="1"/>
  <c r="D23" i="2" l="1"/>
  <c r="D20" i="2"/>
  <c r="D24" i="2"/>
  <c r="D16" i="2"/>
  <c r="E16" i="2" s="1"/>
  <c r="D18" i="2"/>
  <c r="D22" i="2"/>
  <c r="H3" i="2"/>
  <c r="B10" i="2" s="1"/>
</calcChain>
</file>

<file path=xl/sharedStrings.xml><?xml version="1.0" encoding="utf-8"?>
<sst xmlns="http://schemas.openxmlformats.org/spreadsheetml/2006/main" count="151" uniqueCount="86">
  <si>
    <t>INCOME &amp; EXPENSES REGISTER</t>
  </si>
  <si>
    <t>Track income, expenses, payment methods, status and running balance</t>
  </si>
  <si>
    <t>S.No.</t>
  </si>
  <si>
    <t>Date</t>
  </si>
  <si>
    <t>Type</t>
  </si>
  <si>
    <t>Category</t>
  </si>
  <si>
    <t>Description</t>
  </si>
  <si>
    <t>Payment Method</t>
  </si>
  <si>
    <t>Amount</t>
  </si>
  <si>
    <t>Status</t>
  </si>
  <si>
    <t>Running Balance</t>
  </si>
  <si>
    <t>Notes / Remarks</t>
  </si>
  <si>
    <t>Income</t>
  </si>
  <si>
    <t>Salary</t>
  </si>
  <si>
    <t>Monthly salary</t>
  </si>
  <si>
    <t>Bank Transfer</t>
  </si>
  <si>
    <t>Received</t>
  </si>
  <si>
    <t>September salary</t>
  </si>
  <si>
    <t>Expense</t>
  </si>
  <si>
    <t>Rent</t>
  </si>
  <si>
    <t>Office rent</t>
  </si>
  <si>
    <t>Paid</t>
  </si>
  <si>
    <t>Monthly office rent</t>
  </si>
  <si>
    <t>Sales</t>
  </si>
  <si>
    <t>Product sales</t>
  </si>
  <si>
    <t>UPI</t>
  </si>
  <si>
    <t>Online sales</t>
  </si>
  <si>
    <t>Office Supplies</t>
  </si>
  <si>
    <t>Printer paper and stationery</t>
  </si>
  <si>
    <t>Cash</t>
  </si>
  <si>
    <t>Office supplies</t>
  </si>
  <si>
    <t>Internet &amp; Phone</t>
  </si>
  <si>
    <t>Internet bill</t>
  </si>
  <si>
    <t>Monthly internet</t>
  </si>
  <si>
    <t>Commission</t>
  </si>
  <si>
    <t>Service commission</t>
  </si>
  <si>
    <t>Client commission</t>
  </si>
  <si>
    <t>Travel</t>
  </si>
  <si>
    <t>Local business travel</t>
  </si>
  <si>
    <t>Client visit</t>
  </si>
  <si>
    <t>Marketing</t>
  </si>
  <si>
    <t>Social media promotion</t>
  </si>
  <si>
    <t>Credit Card</t>
  </si>
  <si>
    <t>Campaign expense</t>
  </si>
  <si>
    <t>Interest</t>
  </si>
  <si>
    <t>Bank interest</t>
  </si>
  <si>
    <t>Savings interest</t>
  </si>
  <si>
    <t>Utilities</t>
  </si>
  <si>
    <t>Electricity bill</t>
  </si>
  <si>
    <t>Pending</t>
  </si>
  <si>
    <t>Due next week</t>
  </si>
  <si>
    <t>INCOME &amp; EXPENSES DASHBOARD</t>
  </si>
  <si>
    <t>Total Income</t>
  </si>
  <si>
    <t>Total Expenses</t>
  </si>
  <si>
    <t>Net Balance</t>
  </si>
  <si>
    <t>Summary</t>
  </si>
  <si>
    <t>Metric</t>
  </si>
  <si>
    <t>Expense Category</t>
  </si>
  <si>
    <t>Pending Transactions</t>
  </si>
  <si>
    <t>Salaries</t>
  </si>
  <si>
    <t>Monthly Summary</t>
  </si>
  <si>
    <t>Maintenance</t>
  </si>
  <si>
    <t>Month</t>
  </si>
  <si>
    <t>Expenses</t>
  </si>
  <si>
    <t>Net</t>
  </si>
  <si>
    <t>Enter new transactions on the Income &amp; Expenses sheet; dashboard totals update automatically.</t>
  </si>
  <si>
    <t>Transaction Types</t>
  </si>
  <si>
    <t>Income Categories</t>
  </si>
  <si>
    <t>Expense Categories</t>
  </si>
  <si>
    <t>Payment Methods</t>
  </si>
  <si>
    <t>Statuses</t>
  </si>
  <si>
    <t>Cancelled</t>
  </si>
  <si>
    <t>Rental Income</t>
  </si>
  <si>
    <t>Debit Card</t>
  </si>
  <si>
    <t>Other Income</t>
  </si>
  <si>
    <t>Cheque</t>
  </si>
  <si>
    <t>Food &amp; Refreshments</t>
  </si>
  <si>
    <t>Other Expense</t>
  </si>
  <si>
    <t>Transaction ID</t>
  </si>
  <si>
    <t>xxxxxxxxx</t>
  </si>
  <si>
    <t>xxxxxxxx</t>
  </si>
  <si>
    <t>xxxxxxxxxxx</t>
  </si>
  <si>
    <t>xxxxxxxxxxxxx</t>
  </si>
  <si>
    <t>xxxxxxxxxxxx</t>
  </si>
  <si>
    <t>xxxxxxxxxx</t>
  </si>
  <si>
    <t>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</si>
</sst>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m\-yyyy"/>
    <numFmt numFmtId="166" formatCode="\₹#,##0.00"/>
    <numFmt numFmtId="167" formatCode="mmm\-yyyy"/>
  </numFmts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8"/>
      <color rgb="FFFFFFFF"/>
      <name val="Calibri"/>
    </font>
    <font>
      <i/>
      <sz val="11"/>
      <color rgb="FF666666"/>
      <name val="Calibri"/>
    </font>
    <font>
      <b/>
      <sz val="20"/>
      <color rgb="FFFFFFFF"/>
      <name val="Calibri"/>
    </font>
    <font>
      <b/>
      <sz val="16"/>
      <name val="Calibri"/>
    </font>
    <font>
      <b/>
      <sz val="14"/>
      <color rgb="FF1F4E78"/>
      <name val="Calibri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AD47"/>
      </patternFill>
    </fill>
    <fill>
      <patternFill patternType="solid">
        <fgColor rgb="FFC00000"/>
      </patternFill>
    </fill>
    <fill>
      <patternFill patternType="solid">
        <fgColor rgb="FF5B9BD5"/>
      </patternFill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166" fontId="0" fillId="0" borderId="1" xfId="0" applyNumberFormat="1" applyBorder="1" applyAlignment="1">
      <alignment vertical="center"/>
    </xf>
    <xf numFmtId="0" fontId="1" fillId="3" borderId="0" xfId="0" applyFont="1" applyFill="1" applyAlignment="1">
      <alignment horizontal="center"/>
    </xf>
    <xf numFmtId="166" fontId="5" fillId="0" borderId="0" xfId="0" applyNumberFormat="1" applyFont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6" fillId="0" borderId="0" xfId="0" applyFont="1"/>
    <xf numFmtId="0" fontId="1" fillId="2" borderId="0" xfId="0" applyFont="1" applyFill="1"/>
    <xf numFmtId="166" fontId="0" fillId="0" borderId="0" xfId="0" applyNumberFormat="1"/>
    <xf numFmtId="1" fontId="0" fillId="0" borderId="0" xfId="0" applyNumberFormat="1"/>
    <xf numFmtId="167" fontId="0" fillId="0" borderId="0" xfId="0" applyNumberFormat="1"/>
    <xf numFmtId="0" fontId="0" fillId="0" borderId="0" xfId="0"/>
    <xf numFmtId="0" fontId="3" fillId="0" borderId="0" xfId="0" applyFont="1"/>
    <xf numFmtId="0" fontId="2" fillId="6" borderId="0" xfId="0" applyFon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/>
    <xf numFmtId="0" fontId="4" fillId="6" borderId="0" xfId="0" applyFont="1" applyFill="1" applyAlignment="1">
      <alignment horizontal="center"/>
    </xf>
  </cellXfs>
  <cellStyles count="1">
    <cellStyle name="Normal" xfId="0" builtinId="0"/>
  </cellStyles>
  <dxfs count="5">
    <dxf>
      <alignment horizontal="general" vertical="center" textRotation="0" wrapText="0" indent="0" justifyLastLine="0" shrinkToFit="0" readingOrder="0"/>
      <border diagonalUp="0" diagonalDown="0">
        <left/>
        <right/>
        <top/>
        <bottom style="thin">
          <color rgb="FFD9E1F2"/>
        </bottom>
        <vertical/>
        <horizontal/>
      </border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indexed="64"/>
          <bgColor theme="7" tint="-0.249977111117893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Expenses by Category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strRef>
              <c:f>Dashboard!$E$7</c:f>
              <c:strCache>
                <c:ptCount val="1"/>
                <c:pt idx="0">
                  <c:v>Amount</c:v>
                </c:pt>
              </c:strCache>
            </c:strRef>
          </c:tx>
          <c:spPr>
            <a:ln>
              <a:prstDash val="solid"/>
            </a:ln>
          </c:spPr>
          <c:cat>
            <c:strRef>
              <c:f>Dashboard!$D$8:$D$17</c:f>
              <c:strCache>
                <c:ptCount val="10"/>
                <c:pt idx="0">
                  <c:v>Office Supplies</c:v>
                </c:pt>
                <c:pt idx="1">
                  <c:v>Travel</c:v>
                </c:pt>
                <c:pt idx="2">
                  <c:v>Utilities</c:v>
                </c:pt>
                <c:pt idx="3">
                  <c:v>Rent</c:v>
                </c:pt>
                <c:pt idx="4">
                  <c:v>Salaries</c:v>
                </c:pt>
                <c:pt idx="5">
                  <c:v>Marketing</c:v>
                </c:pt>
                <c:pt idx="6">
                  <c:v>Maintenance</c:v>
                </c:pt>
                <c:pt idx="7">
                  <c:v>Net</c:v>
                </c:pt>
                <c:pt idx="8">
                  <c:v>₹0.00</c:v>
                </c:pt>
                <c:pt idx="9">
                  <c:v>₹0.00</c:v>
                </c:pt>
              </c:strCache>
            </c:strRef>
          </c:cat>
          <c:val>
            <c:numRef>
              <c:f>Dashboard!$E$8:$E$17</c:f>
              <c:numCache>
                <c:formatCode>\₹#,##0.00</c:formatCode>
                <c:ptCount val="10"/>
                <c:pt idx="0">
                  <c:v>1500</c:v>
                </c:pt>
                <c:pt idx="1">
                  <c:v>1900</c:v>
                </c:pt>
                <c:pt idx="2">
                  <c:v>2400</c:v>
                </c:pt>
                <c:pt idx="3">
                  <c:v>12000</c:v>
                </c:pt>
                <c:pt idx="4">
                  <c:v>0</c:v>
                </c:pt>
                <c:pt idx="5">
                  <c:v>3500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3F5-9BB5-B458C7A6D3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Monthly Income vs Expenses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Dashboard!$B$15</c:f>
              <c:strCache>
                <c:ptCount val="1"/>
                <c:pt idx="0">
                  <c:v>Income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Dashboard!$A$16:$A$27</c:f>
              <c:numCache>
                <c:formatCode>mmm\-yyyy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Dashboard!$B$16:$B$27</c:f>
              <c:numCache>
                <c:formatCode>\₹#,##0.00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83950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6F-46BA-9F5F-25026F23C9D0}"/>
            </c:ext>
          </c:extLst>
        </c:ser>
        <c:ser>
          <c:idx val="1"/>
          <c:order val="1"/>
          <c:tx>
            <c:strRef>
              <c:f>Dashboard!$C$15</c:f>
              <c:strCache>
                <c:ptCount val="1"/>
                <c:pt idx="0">
                  <c:v>Expenses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Dashboard!$A$16:$A$27</c:f>
              <c:numCache>
                <c:formatCode>mmm\-yyyy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Dashboard!$C$16:$C$27</c:f>
              <c:numCache>
                <c:formatCode>\₹#,##0.00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22299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6F-46BA-9F5F-25026F23C9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date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Month</a:t>
                </a:r>
              </a:p>
            </c:rich>
          </c:tx>
          <c:overlay val="1"/>
        </c:title>
        <c:numFmt formatCode="mmm\-yyyy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Amount</a:t>
                </a:r>
              </a:p>
            </c:rich>
          </c:tx>
          <c:overlay val="1"/>
        </c:title>
        <c:numFmt formatCode="\₹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6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0</xdr:colOff>
      <xdr:row>21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comeExpensesTable" displayName="IncomeExpensesTable" ref="A4:K104" headerRowDxfId="4">
  <autoFilter ref="A4:K104" xr:uid="{00000000-0009-0000-0100-000001000000}"/>
  <tableColumns count="11">
    <tableColumn id="1" xr3:uid="{00000000-0010-0000-0000-000001000000}" name="S.No."/>
    <tableColumn id="2" xr3:uid="{00000000-0010-0000-0000-000002000000}" name="Date"/>
    <tableColumn id="3" xr3:uid="{00000000-0010-0000-0000-000003000000}" name="Type"/>
    <tableColumn id="4" xr3:uid="{00000000-0010-0000-0000-000004000000}" name="Category"/>
    <tableColumn id="5" xr3:uid="{00000000-0010-0000-0000-000005000000}" name="Description"/>
    <tableColumn id="6" xr3:uid="{00000000-0010-0000-0000-000006000000}" name="Payment Method"/>
    <tableColumn id="11" xr3:uid="{E967B372-8423-4927-AD11-24D87ECD4181}" name="Transaction ID" dataDxfId="0"/>
    <tableColumn id="7" xr3:uid="{00000000-0010-0000-0000-000007000000}" name="Amount"/>
    <tableColumn id="8" xr3:uid="{00000000-0010-0000-0000-000008000000}" name="Status"/>
    <tableColumn id="9" xr3:uid="{00000000-0010-0000-0000-000009000000}" name="Running Balance"/>
    <tableColumn id="10" xr3:uid="{00000000-0010-0000-0000-00000A000000}" name="Notes / Remark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showGridLines="0" topLeftCell="G1" zoomScale="85" zoomScaleNormal="85" workbookViewId="0">
      <pane ySplit="4" topLeftCell="A5" activePane="bottomLeft" state="frozen"/>
      <selection pane="bottomLeft" activeCell="J4" sqref="J4:J5"/>
    </sheetView>
  </sheetViews>
  <sheetFormatPr defaultRowHeight="14.5" x14ac:dyDescent="0.35"/>
  <cols>
    <col min="1" max="1" width="8" customWidth="1"/>
    <col min="2" max="2" width="14" customWidth="1"/>
    <col min="3" max="3" width="13" customWidth="1"/>
    <col min="4" max="4" width="20" customWidth="1"/>
    <col min="5" max="5" width="30" customWidth="1"/>
    <col min="6" max="7" width="18" customWidth="1"/>
    <col min="8" max="8" width="15" customWidth="1"/>
    <col min="9" max="9" width="14" customWidth="1"/>
    <col min="10" max="10" width="18" customWidth="1"/>
    <col min="11" max="11" width="30" customWidth="1"/>
  </cols>
  <sheetData>
    <row r="1" spans="1:11" ht="30" customHeight="1" x14ac:dyDescent="0.5500000000000000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x14ac:dyDescent="0.3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4" spans="1:11" s="18" customFormat="1" ht="24" customHeight="1" x14ac:dyDescent="0.35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78</v>
      </c>
      <c r="H4" s="18" t="s">
        <v>8</v>
      </c>
      <c r="I4" s="18" t="s">
        <v>9</v>
      </c>
      <c r="J4" s="18" t="s">
        <v>10</v>
      </c>
      <c r="K4" s="18" t="s">
        <v>11</v>
      </c>
    </row>
    <row r="5" spans="1:11" x14ac:dyDescent="0.35">
      <c r="A5" s="19">
        <f t="shared" ref="A5:A14" si="0">ROW()-4</f>
        <v>1</v>
      </c>
      <c r="B5" s="20">
        <v>46266</v>
      </c>
      <c r="C5" s="19" t="s">
        <v>12</v>
      </c>
      <c r="D5" s="19" t="s">
        <v>13</v>
      </c>
      <c r="E5" s="21" t="s">
        <v>14</v>
      </c>
      <c r="F5" s="19" t="s">
        <v>15</v>
      </c>
      <c r="G5" s="19" t="s">
        <v>79</v>
      </c>
      <c r="H5" s="22">
        <v>56000</v>
      </c>
      <c r="I5" s="19" t="s">
        <v>16</v>
      </c>
      <c r="J5" s="22">
        <f>IF(C5="Income",H5,-H5)</f>
        <v>56000</v>
      </c>
      <c r="K5" s="21" t="s">
        <v>17</v>
      </c>
    </row>
    <row r="6" spans="1:11" x14ac:dyDescent="0.35">
      <c r="A6" s="19">
        <f t="shared" si="0"/>
        <v>2</v>
      </c>
      <c r="B6" s="20">
        <v>46267</v>
      </c>
      <c r="C6" s="19" t="s">
        <v>18</v>
      </c>
      <c r="D6" s="19" t="s">
        <v>19</v>
      </c>
      <c r="E6" s="21" t="s">
        <v>20</v>
      </c>
      <c r="F6" s="19" t="s">
        <v>15</v>
      </c>
      <c r="G6" s="19" t="s">
        <v>80</v>
      </c>
      <c r="H6" s="22">
        <v>12000</v>
      </c>
      <c r="I6" s="19" t="s">
        <v>21</v>
      </c>
      <c r="J6" s="22">
        <f t="shared" ref="J6:J14" si="1">IF(C6="Income",H6,-H6)+J5</f>
        <v>44000</v>
      </c>
      <c r="K6" s="21" t="s">
        <v>22</v>
      </c>
    </row>
    <row r="7" spans="1:11" x14ac:dyDescent="0.35">
      <c r="A7" s="19">
        <f t="shared" si="0"/>
        <v>3</v>
      </c>
      <c r="B7" s="20">
        <v>46269</v>
      </c>
      <c r="C7" s="19" t="s">
        <v>12</v>
      </c>
      <c r="D7" s="19" t="s">
        <v>23</v>
      </c>
      <c r="E7" s="21" t="s">
        <v>24</v>
      </c>
      <c r="F7" s="19" t="s">
        <v>25</v>
      </c>
      <c r="G7" s="19" t="s">
        <v>81</v>
      </c>
      <c r="H7" s="22">
        <v>19500</v>
      </c>
      <c r="I7" s="19" t="s">
        <v>16</v>
      </c>
      <c r="J7" s="22">
        <f t="shared" si="1"/>
        <v>63500</v>
      </c>
      <c r="K7" s="21" t="s">
        <v>26</v>
      </c>
    </row>
    <row r="8" spans="1:11" x14ac:dyDescent="0.35">
      <c r="A8" s="19">
        <f t="shared" si="0"/>
        <v>4</v>
      </c>
      <c r="B8" s="20">
        <v>46270</v>
      </c>
      <c r="C8" s="19" t="s">
        <v>18</v>
      </c>
      <c r="D8" s="19" t="s">
        <v>27</v>
      </c>
      <c r="E8" s="21" t="s">
        <v>28</v>
      </c>
      <c r="F8" s="19" t="s">
        <v>29</v>
      </c>
      <c r="G8" s="19"/>
      <c r="H8" s="22">
        <v>1500</v>
      </c>
      <c r="I8" s="19" t="s">
        <v>21</v>
      </c>
      <c r="J8" s="22">
        <f t="shared" si="1"/>
        <v>62000</v>
      </c>
      <c r="K8" s="21" t="s">
        <v>30</v>
      </c>
    </row>
    <row r="9" spans="1:11" x14ac:dyDescent="0.35">
      <c r="A9" s="19">
        <f t="shared" si="0"/>
        <v>5</v>
      </c>
      <c r="B9" s="20">
        <v>46273</v>
      </c>
      <c r="C9" s="19" t="s">
        <v>18</v>
      </c>
      <c r="D9" s="19" t="s">
        <v>31</v>
      </c>
      <c r="E9" s="21" t="s">
        <v>32</v>
      </c>
      <c r="F9" s="19" t="s">
        <v>25</v>
      </c>
      <c r="G9" s="19" t="s">
        <v>82</v>
      </c>
      <c r="H9" s="22">
        <v>999</v>
      </c>
      <c r="I9" s="19" t="s">
        <v>21</v>
      </c>
      <c r="J9" s="22">
        <f t="shared" si="1"/>
        <v>61001</v>
      </c>
      <c r="K9" s="21" t="s">
        <v>33</v>
      </c>
    </row>
    <row r="10" spans="1:11" x14ac:dyDescent="0.35">
      <c r="A10" s="19">
        <f t="shared" si="0"/>
        <v>6</v>
      </c>
      <c r="B10" s="20">
        <v>46275</v>
      </c>
      <c r="C10" s="19" t="s">
        <v>12</v>
      </c>
      <c r="D10" s="19" t="s">
        <v>34</v>
      </c>
      <c r="E10" s="21" t="s">
        <v>35</v>
      </c>
      <c r="F10" s="19" t="s">
        <v>15</v>
      </c>
      <c r="G10" s="19" t="s">
        <v>83</v>
      </c>
      <c r="H10" s="22">
        <v>7200</v>
      </c>
      <c r="I10" s="19" t="s">
        <v>16</v>
      </c>
      <c r="J10" s="22">
        <f t="shared" si="1"/>
        <v>68201</v>
      </c>
      <c r="K10" s="21" t="s">
        <v>36</v>
      </c>
    </row>
    <row r="11" spans="1:11" x14ac:dyDescent="0.35">
      <c r="A11" s="19">
        <f t="shared" si="0"/>
        <v>7</v>
      </c>
      <c r="B11" s="20">
        <v>46278</v>
      </c>
      <c r="C11" s="19" t="s">
        <v>18</v>
      </c>
      <c r="D11" s="19" t="s">
        <v>37</v>
      </c>
      <c r="E11" s="21" t="s">
        <v>38</v>
      </c>
      <c r="F11" s="19" t="s">
        <v>29</v>
      </c>
      <c r="G11" s="19"/>
      <c r="H11" s="22">
        <v>1900</v>
      </c>
      <c r="I11" s="19" t="s">
        <v>21</v>
      </c>
      <c r="J11" s="22">
        <f t="shared" si="1"/>
        <v>66301</v>
      </c>
      <c r="K11" s="21" t="s">
        <v>39</v>
      </c>
    </row>
    <row r="12" spans="1:11" x14ac:dyDescent="0.35">
      <c r="A12" s="19">
        <f t="shared" si="0"/>
        <v>8</v>
      </c>
      <c r="B12" s="20">
        <v>46283</v>
      </c>
      <c r="C12" s="19" t="s">
        <v>18</v>
      </c>
      <c r="D12" s="19" t="s">
        <v>40</v>
      </c>
      <c r="E12" s="21" t="s">
        <v>41</v>
      </c>
      <c r="F12" s="19" t="s">
        <v>42</v>
      </c>
      <c r="G12" s="19" t="s">
        <v>83</v>
      </c>
      <c r="H12" s="22">
        <v>3500</v>
      </c>
      <c r="I12" s="19" t="s">
        <v>21</v>
      </c>
      <c r="J12" s="22">
        <f t="shared" si="1"/>
        <v>62801</v>
      </c>
      <c r="K12" s="21" t="s">
        <v>43</v>
      </c>
    </row>
    <row r="13" spans="1:11" x14ac:dyDescent="0.35">
      <c r="A13" s="19">
        <f t="shared" si="0"/>
        <v>9</v>
      </c>
      <c r="B13" s="20">
        <v>46287</v>
      </c>
      <c r="C13" s="19" t="s">
        <v>12</v>
      </c>
      <c r="D13" s="19" t="s">
        <v>44</v>
      </c>
      <c r="E13" s="21" t="s">
        <v>45</v>
      </c>
      <c r="F13" s="19" t="s">
        <v>15</v>
      </c>
      <c r="G13" s="19" t="s">
        <v>84</v>
      </c>
      <c r="H13" s="22">
        <v>1250</v>
      </c>
      <c r="I13" s="19" t="s">
        <v>16</v>
      </c>
      <c r="J13" s="22">
        <f t="shared" si="1"/>
        <v>64051</v>
      </c>
      <c r="K13" s="21" t="s">
        <v>46</v>
      </c>
    </row>
    <row r="14" spans="1:11" x14ac:dyDescent="0.35">
      <c r="A14" s="19">
        <f t="shared" si="0"/>
        <v>10</v>
      </c>
      <c r="B14" s="20">
        <v>46290</v>
      </c>
      <c r="C14" s="19" t="s">
        <v>18</v>
      </c>
      <c r="D14" s="19" t="s">
        <v>47</v>
      </c>
      <c r="E14" s="21" t="s">
        <v>48</v>
      </c>
      <c r="F14" s="19" t="s">
        <v>25</v>
      </c>
      <c r="G14" s="19" t="s">
        <v>85</v>
      </c>
      <c r="H14" s="22">
        <v>2400</v>
      </c>
      <c r="I14" s="19" t="s">
        <v>49</v>
      </c>
      <c r="J14" s="22">
        <f t="shared" si="1"/>
        <v>61651</v>
      </c>
      <c r="K14" s="21" t="s">
        <v>50</v>
      </c>
    </row>
    <row r="15" spans="1:11" x14ac:dyDescent="0.35">
      <c r="A15" s="1" t="str">
        <f t="shared" ref="A15:A46" si="2">IF(B15="","",ROW()-4)</f>
        <v/>
      </c>
      <c r="B15" s="2"/>
      <c r="C15" s="1"/>
      <c r="D15" s="1"/>
      <c r="E15" s="3"/>
      <c r="F15" s="1"/>
      <c r="G15" s="1"/>
      <c r="H15" s="4"/>
      <c r="I15" s="1"/>
      <c r="J15" s="4" t="str">
        <f t="shared" ref="J15:J46" si="3">IF(B15="","",IF(C15="Income",H15,-H15)+J14)</f>
        <v/>
      </c>
      <c r="K15" s="3"/>
    </row>
    <row r="16" spans="1:11" x14ac:dyDescent="0.35">
      <c r="A16" s="1" t="str">
        <f t="shared" si="2"/>
        <v/>
      </c>
      <c r="B16" s="2"/>
      <c r="C16" s="1"/>
      <c r="D16" s="1"/>
      <c r="E16" s="3"/>
      <c r="F16" s="1"/>
      <c r="G16" s="1"/>
      <c r="H16" s="4"/>
      <c r="I16" s="1"/>
      <c r="J16" s="4" t="str">
        <f t="shared" si="3"/>
        <v/>
      </c>
      <c r="K16" s="3"/>
    </row>
    <row r="17" spans="1:11" x14ac:dyDescent="0.35">
      <c r="A17" s="1" t="str">
        <f t="shared" si="2"/>
        <v/>
      </c>
      <c r="B17" s="2"/>
      <c r="C17" s="1"/>
      <c r="D17" s="1"/>
      <c r="E17" s="3"/>
      <c r="F17" s="1"/>
      <c r="G17" s="1"/>
      <c r="H17" s="4"/>
      <c r="I17" s="1"/>
      <c r="J17" s="4" t="str">
        <f t="shared" si="3"/>
        <v/>
      </c>
      <c r="K17" s="3"/>
    </row>
    <row r="18" spans="1:11" x14ac:dyDescent="0.35">
      <c r="A18" s="1" t="str">
        <f t="shared" si="2"/>
        <v/>
      </c>
      <c r="B18" s="2"/>
      <c r="C18" s="1"/>
      <c r="D18" s="1"/>
      <c r="E18" s="3"/>
      <c r="F18" s="1"/>
      <c r="G18" s="1"/>
      <c r="H18" s="4"/>
      <c r="I18" s="1"/>
      <c r="J18" s="4" t="str">
        <f t="shared" si="3"/>
        <v/>
      </c>
      <c r="K18" s="3"/>
    </row>
    <row r="19" spans="1:11" x14ac:dyDescent="0.35">
      <c r="A19" s="1" t="str">
        <f t="shared" si="2"/>
        <v/>
      </c>
      <c r="B19" s="2"/>
      <c r="C19" s="1"/>
      <c r="D19" s="1"/>
      <c r="E19" s="3"/>
      <c r="F19" s="1"/>
      <c r="G19" s="1"/>
      <c r="H19" s="4"/>
      <c r="I19" s="1"/>
      <c r="J19" s="4" t="str">
        <f t="shared" si="3"/>
        <v/>
      </c>
      <c r="K19" s="3"/>
    </row>
    <row r="20" spans="1:11" x14ac:dyDescent="0.35">
      <c r="A20" s="1" t="str">
        <f t="shared" si="2"/>
        <v/>
      </c>
      <c r="B20" s="2"/>
      <c r="C20" s="1"/>
      <c r="D20" s="1"/>
      <c r="E20" s="3"/>
      <c r="F20" s="1"/>
      <c r="G20" s="1"/>
      <c r="H20" s="4"/>
      <c r="I20" s="1"/>
      <c r="J20" s="4" t="str">
        <f t="shared" si="3"/>
        <v/>
      </c>
      <c r="K20" s="3"/>
    </row>
    <row r="21" spans="1:11" x14ac:dyDescent="0.35">
      <c r="A21" s="1" t="str">
        <f t="shared" si="2"/>
        <v/>
      </c>
      <c r="B21" s="2"/>
      <c r="C21" s="1"/>
      <c r="D21" s="1"/>
      <c r="E21" s="3"/>
      <c r="F21" s="1"/>
      <c r="G21" s="1"/>
      <c r="H21" s="4"/>
      <c r="I21" s="1"/>
      <c r="J21" s="4" t="str">
        <f t="shared" si="3"/>
        <v/>
      </c>
      <c r="K21" s="3"/>
    </row>
    <row r="22" spans="1:11" x14ac:dyDescent="0.35">
      <c r="A22" s="1" t="str">
        <f t="shared" si="2"/>
        <v/>
      </c>
      <c r="B22" s="2"/>
      <c r="C22" s="1"/>
      <c r="D22" s="1"/>
      <c r="E22" s="3"/>
      <c r="F22" s="1"/>
      <c r="G22" s="1"/>
      <c r="H22" s="4"/>
      <c r="I22" s="1"/>
      <c r="J22" s="4" t="str">
        <f t="shared" si="3"/>
        <v/>
      </c>
      <c r="K22" s="3"/>
    </row>
    <row r="23" spans="1:11" x14ac:dyDescent="0.35">
      <c r="A23" s="1" t="str">
        <f t="shared" si="2"/>
        <v/>
      </c>
      <c r="B23" s="2"/>
      <c r="C23" s="1"/>
      <c r="D23" s="1"/>
      <c r="E23" s="3"/>
      <c r="F23" s="1"/>
      <c r="G23" s="1"/>
      <c r="H23" s="4"/>
      <c r="I23" s="1"/>
      <c r="J23" s="4" t="str">
        <f t="shared" si="3"/>
        <v/>
      </c>
      <c r="K23" s="3"/>
    </row>
    <row r="24" spans="1:11" x14ac:dyDescent="0.35">
      <c r="A24" s="1" t="str">
        <f t="shared" si="2"/>
        <v/>
      </c>
      <c r="B24" s="2"/>
      <c r="C24" s="1"/>
      <c r="D24" s="1"/>
      <c r="E24" s="3"/>
      <c r="F24" s="1"/>
      <c r="G24" s="1"/>
      <c r="H24" s="4"/>
      <c r="I24" s="1"/>
      <c r="J24" s="4" t="str">
        <f t="shared" si="3"/>
        <v/>
      </c>
      <c r="K24" s="3"/>
    </row>
    <row r="25" spans="1:11" x14ac:dyDescent="0.35">
      <c r="A25" s="1" t="str">
        <f t="shared" si="2"/>
        <v/>
      </c>
      <c r="B25" s="2"/>
      <c r="C25" s="1"/>
      <c r="D25" s="1"/>
      <c r="E25" s="3"/>
      <c r="F25" s="1"/>
      <c r="G25" s="1"/>
      <c r="H25" s="4"/>
      <c r="I25" s="1"/>
      <c r="J25" s="4" t="str">
        <f t="shared" si="3"/>
        <v/>
      </c>
      <c r="K25" s="3"/>
    </row>
    <row r="26" spans="1:11" x14ac:dyDescent="0.35">
      <c r="A26" s="1" t="str">
        <f t="shared" si="2"/>
        <v/>
      </c>
      <c r="B26" s="2"/>
      <c r="C26" s="1"/>
      <c r="D26" s="1"/>
      <c r="E26" s="3"/>
      <c r="F26" s="1"/>
      <c r="G26" s="1"/>
      <c r="H26" s="4"/>
      <c r="I26" s="1"/>
      <c r="J26" s="4" t="str">
        <f t="shared" si="3"/>
        <v/>
      </c>
      <c r="K26" s="3"/>
    </row>
    <row r="27" spans="1:11" x14ac:dyDescent="0.35">
      <c r="A27" s="1" t="str">
        <f t="shared" si="2"/>
        <v/>
      </c>
      <c r="B27" s="2"/>
      <c r="C27" s="1"/>
      <c r="D27" s="1"/>
      <c r="E27" s="3"/>
      <c r="F27" s="1"/>
      <c r="G27" s="1"/>
      <c r="H27" s="4"/>
      <c r="I27" s="1"/>
      <c r="J27" s="4" t="str">
        <f t="shared" si="3"/>
        <v/>
      </c>
      <c r="K27" s="3"/>
    </row>
    <row r="28" spans="1:11" x14ac:dyDescent="0.35">
      <c r="A28" s="1" t="str">
        <f t="shared" si="2"/>
        <v/>
      </c>
      <c r="B28" s="2"/>
      <c r="C28" s="1"/>
      <c r="D28" s="1"/>
      <c r="E28" s="3"/>
      <c r="F28" s="1"/>
      <c r="G28" s="1"/>
      <c r="H28" s="4"/>
      <c r="I28" s="1"/>
      <c r="J28" s="4" t="str">
        <f t="shared" si="3"/>
        <v/>
      </c>
      <c r="K28" s="3"/>
    </row>
    <row r="29" spans="1:11" x14ac:dyDescent="0.35">
      <c r="A29" s="1" t="str">
        <f t="shared" si="2"/>
        <v/>
      </c>
      <c r="B29" s="2"/>
      <c r="C29" s="1"/>
      <c r="D29" s="1"/>
      <c r="E29" s="3"/>
      <c r="F29" s="1"/>
      <c r="G29" s="1"/>
      <c r="H29" s="4"/>
      <c r="I29" s="1"/>
      <c r="J29" s="4" t="str">
        <f t="shared" si="3"/>
        <v/>
      </c>
      <c r="K29" s="3"/>
    </row>
    <row r="30" spans="1:11" x14ac:dyDescent="0.35">
      <c r="A30" s="1" t="str">
        <f t="shared" si="2"/>
        <v/>
      </c>
      <c r="B30" s="2"/>
      <c r="C30" s="1"/>
      <c r="D30" s="1"/>
      <c r="E30" s="3"/>
      <c r="F30" s="1"/>
      <c r="G30" s="1"/>
      <c r="H30" s="4"/>
      <c r="I30" s="1"/>
      <c r="J30" s="4" t="str">
        <f t="shared" si="3"/>
        <v/>
      </c>
      <c r="K30" s="3"/>
    </row>
    <row r="31" spans="1:11" x14ac:dyDescent="0.35">
      <c r="A31" s="1" t="str">
        <f t="shared" si="2"/>
        <v/>
      </c>
      <c r="B31" s="2"/>
      <c r="C31" s="1"/>
      <c r="D31" s="1"/>
      <c r="E31" s="3"/>
      <c r="F31" s="1"/>
      <c r="G31" s="1"/>
      <c r="H31" s="4"/>
      <c r="I31" s="1"/>
      <c r="J31" s="4" t="str">
        <f t="shared" si="3"/>
        <v/>
      </c>
      <c r="K31" s="3"/>
    </row>
    <row r="32" spans="1:11" x14ac:dyDescent="0.35">
      <c r="A32" s="1" t="str">
        <f t="shared" si="2"/>
        <v/>
      </c>
      <c r="B32" s="2"/>
      <c r="C32" s="1"/>
      <c r="D32" s="1"/>
      <c r="E32" s="3"/>
      <c r="F32" s="1"/>
      <c r="G32" s="1"/>
      <c r="H32" s="4"/>
      <c r="I32" s="1"/>
      <c r="J32" s="4" t="str">
        <f t="shared" si="3"/>
        <v/>
      </c>
      <c r="K32" s="3"/>
    </row>
    <row r="33" spans="1:11" x14ac:dyDescent="0.35">
      <c r="A33" s="1" t="str">
        <f t="shared" si="2"/>
        <v/>
      </c>
      <c r="B33" s="2"/>
      <c r="C33" s="1"/>
      <c r="D33" s="1"/>
      <c r="E33" s="3"/>
      <c r="F33" s="1"/>
      <c r="G33" s="1"/>
      <c r="H33" s="4"/>
      <c r="I33" s="1"/>
      <c r="J33" s="4" t="str">
        <f t="shared" si="3"/>
        <v/>
      </c>
      <c r="K33" s="3"/>
    </row>
    <row r="34" spans="1:11" x14ac:dyDescent="0.35">
      <c r="A34" s="1" t="str">
        <f t="shared" si="2"/>
        <v/>
      </c>
      <c r="B34" s="2"/>
      <c r="C34" s="1"/>
      <c r="D34" s="1"/>
      <c r="E34" s="3"/>
      <c r="F34" s="1"/>
      <c r="G34" s="1"/>
      <c r="H34" s="4"/>
      <c r="I34" s="1"/>
      <c r="J34" s="4" t="str">
        <f t="shared" si="3"/>
        <v/>
      </c>
      <c r="K34" s="3"/>
    </row>
    <row r="35" spans="1:11" x14ac:dyDescent="0.35">
      <c r="A35" s="1" t="str">
        <f t="shared" si="2"/>
        <v/>
      </c>
      <c r="B35" s="2"/>
      <c r="C35" s="1"/>
      <c r="D35" s="1"/>
      <c r="E35" s="3"/>
      <c r="F35" s="1"/>
      <c r="G35" s="1"/>
      <c r="H35" s="4"/>
      <c r="I35" s="1"/>
      <c r="J35" s="4" t="str">
        <f t="shared" si="3"/>
        <v/>
      </c>
      <c r="K35" s="3"/>
    </row>
    <row r="36" spans="1:11" x14ac:dyDescent="0.35">
      <c r="A36" s="1" t="str">
        <f t="shared" si="2"/>
        <v/>
      </c>
      <c r="B36" s="2"/>
      <c r="C36" s="1"/>
      <c r="D36" s="1"/>
      <c r="E36" s="3"/>
      <c r="F36" s="1"/>
      <c r="G36" s="1"/>
      <c r="H36" s="4"/>
      <c r="I36" s="1"/>
      <c r="J36" s="4" t="str">
        <f t="shared" si="3"/>
        <v/>
      </c>
      <c r="K36" s="3"/>
    </row>
    <row r="37" spans="1:11" x14ac:dyDescent="0.35">
      <c r="A37" s="1" t="str">
        <f t="shared" si="2"/>
        <v/>
      </c>
      <c r="B37" s="2"/>
      <c r="C37" s="1"/>
      <c r="D37" s="1"/>
      <c r="E37" s="3"/>
      <c r="F37" s="1"/>
      <c r="G37" s="1"/>
      <c r="H37" s="4"/>
      <c r="I37" s="1"/>
      <c r="J37" s="4" t="str">
        <f t="shared" si="3"/>
        <v/>
      </c>
      <c r="K37" s="3"/>
    </row>
    <row r="38" spans="1:11" x14ac:dyDescent="0.35">
      <c r="A38" s="1" t="str">
        <f t="shared" si="2"/>
        <v/>
      </c>
      <c r="B38" s="2"/>
      <c r="C38" s="1"/>
      <c r="D38" s="1"/>
      <c r="E38" s="3"/>
      <c r="F38" s="1"/>
      <c r="G38" s="1"/>
      <c r="H38" s="4"/>
      <c r="I38" s="1"/>
      <c r="J38" s="4" t="str">
        <f t="shared" si="3"/>
        <v/>
      </c>
      <c r="K38" s="3"/>
    </row>
    <row r="39" spans="1:11" x14ac:dyDescent="0.35">
      <c r="A39" s="1" t="str">
        <f t="shared" si="2"/>
        <v/>
      </c>
      <c r="B39" s="2"/>
      <c r="C39" s="1"/>
      <c r="D39" s="1"/>
      <c r="E39" s="3"/>
      <c r="F39" s="1"/>
      <c r="G39" s="1"/>
      <c r="H39" s="4"/>
      <c r="I39" s="1"/>
      <c r="J39" s="4" t="str">
        <f t="shared" si="3"/>
        <v/>
      </c>
      <c r="K39" s="3"/>
    </row>
    <row r="40" spans="1:11" x14ac:dyDescent="0.35">
      <c r="A40" s="1" t="str">
        <f t="shared" si="2"/>
        <v/>
      </c>
      <c r="B40" s="2"/>
      <c r="C40" s="1"/>
      <c r="D40" s="1"/>
      <c r="E40" s="3"/>
      <c r="F40" s="1"/>
      <c r="G40" s="1"/>
      <c r="H40" s="4"/>
      <c r="I40" s="1"/>
      <c r="J40" s="4" t="str">
        <f t="shared" si="3"/>
        <v/>
      </c>
      <c r="K40" s="3"/>
    </row>
    <row r="41" spans="1:11" x14ac:dyDescent="0.35">
      <c r="A41" s="1" t="str">
        <f t="shared" si="2"/>
        <v/>
      </c>
      <c r="B41" s="2"/>
      <c r="C41" s="1"/>
      <c r="D41" s="1"/>
      <c r="E41" s="3"/>
      <c r="F41" s="1"/>
      <c r="G41" s="1"/>
      <c r="H41" s="4"/>
      <c r="I41" s="1"/>
      <c r="J41" s="4" t="str">
        <f t="shared" si="3"/>
        <v/>
      </c>
      <c r="K41" s="3"/>
    </row>
    <row r="42" spans="1:11" x14ac:dyDescent="0.35">
      <c r="A42" s="1" t="str">
        <f t="shared" si="2"/>
        <v/>
      </c>
      <c r="B42" s="2"/>
      <c r="C42" s="1"/>
      <c r="D42" s="1"/>
      <c r="E42" s="3"/>
      <c r="F42" s="1"/>
      <c r="G42" s="1"/>
      <c r="H42" s="4"/>
      <c r="I42" s="1"/>
      <c r="J42" s="4" t="str">
        <f t="shared" si="3"/>
        <v/>
      </c>
      <c r="K42" s="3"/>
    </row>
    <row r="43" spans="1:11" x14ac:dyDescent="0.35">
      <c r="A43" s="1" t="str">
        <f t="shared" si="2"/>
        <v/>
      </c>
      <c r="B43" s="2"/>
      <c r="C43" s="1"/>
      <c r="D43" s="1"/>
      <c r="E43" s="3"/>
      <c r="F43" s="1"/>
      <c r="G43" s="1"/>
      <c r="H43" s="4"/>
      <c r="I43" s="1"/>
      <c r="J43" s="4" t="str">
        <f t="shared" si="3"/>
        <v/>
      </c>
      <c r="K43" s="3"/>
    </row>
    <row r="44" spans="1:11" x14ac:dyDescent="0.35">
      <c r="A44" s="1" t="str">
        <f t="shared" si="2"/>
        <v/>
      </c>
      <c r="B44" s="2"/>
      <c r="C44" s="1"/>
      <c r="D44" s="1"/>
      <c r="E44" s="3"/>
      <c r="F44" s="1"/>
      <c r="G44" s="1"/>
      <c r="H44" s="4"/>
      <c r="I44" s="1"/>
      <c r="J44" s="4" t="str">
        <f t="shared" si="3"/>
        <v/>
      </c>
      <c r="K44" s="3"/>
    </row>
    <row r="45" spans="1:11" x14ac:dyDescent="0.35">
      <c r="A45" s="1" t="str">
        <f t="shared" si="2"/>
        <v/>
      </c>
      <c r="B45" s="2"/>
      <c r="C45" s="1"/>
      <c r="D45" s="1"/>
      <c r="E45" s="3"/>
      <c r="F45" s="1"/>
      <c r="G45" s="1"/>
      <c r="H45" s="4"/>
      <c r="I45" s="1"/>
      <c r="J45" s="4" t="str">
        <f t="shared" si="3"/>
        <v/>
      </c>
      <c r="K45" s="3"/>
    </row>
    <row r="46" spans="1:11" x14ac:dyDescent="0.35">
      <c r="A46" s="1" t="str">
        <f t="shared" si="2"/>
        <v/>
      </c>
      <c r="B46" s="2"/>
      <c r="C46" s="1"/>
      <c r="D46" s="1"/>
      <c r="E46" s="3"/>
      <c r="F46" s="1"/>
      <c r="G46" s="1"/>
      <c r="H46" s="4"/>
      <c r="I46" s="1"/>
      <c r="J46" s="4" t="str">
        <f t="shared" si="3"/>
        <v/>
      </c>
      <c r="K46" s="3"/>
    </row>
    <row r="47" spans="1:11" x14ac:dyDescent="0.35">
      <c r="A47" s="1" t="str">
        <f t="shared" ref="A47:A78" si="4">IF(B47="","",ROW()-4)</f>
        <v/>
      </c>
      <c r="B47" s="2"/>
      <c r="C47" s="1"/>
      <c r="D47" s="1"/>
      <c r="E47" s="3"/>
      <c r="F47" s="1"/>
      <c r="G47" s="1"/>
      <c r="H47" s="4"/>
      <c r="I47" s="1"/>
      <c r="J47" s="4" t="str">
        <f t="shared" ref="J47:J78" si="5">IF(B47="","",IF(C47="Income",H47,-H47)+J46)</f>
        <v/>
      </c>
      <c r="K47" s="3"/>
    </row>
    <row r="48" spans="1:11" x14ac:dyDescent="0.35">
      <c r="A48" s="1" t="str">
        <f t="shared" si="4"/>
        <v/>
      </c>
      <c r="B48" s="2"/>
      <c r="C48" s="1"/>
      <c r="D48" s="1"/>
      <c r="E48" s="3"/>
      <c r="F48" s="1"/>
      <c r="G48" s="1"/>
      <c r="H48" s="4"/>
      <c r="I48" s="1"/>
      <c r="J48" s="4" t="str">
        <f t="shared" si="5"/>
        <v/>
      </c>
      <c r="K48" s="3"/>
    </row>
    <row r="49" spans="1:11" x14ac:dyDescent="0.35">
      <c r="A49" s="1" t="str">
        <f t="shared" si="4"/>
        <v/>
      </c>
      <c r="B49" s="2"/>
      <c r="C49" s="1"/>
      <c r="D49" s="1"/>
      <c r="E49" s="3"/>
      <c r="F49" s="1"/>
      <c r="G49" s="1"/>
      <c r="H49" s="4"/>
      <c r="I49" s="1"/>
      <c r="J49" s="4" t="str">
        <f t="shared" si="5"/>
        <v/>
      </c>
      <c r="K49" s="3"/>
    </row>
    <row r="50" spans="1:11" x14ac:dyDescent="0.35">
      <c r="A50" s="1" t="str">
        <f t="shared" si="4"/>
        <v/>
      </c>
      <c r="B50" s="2"/>
      <c r="C50" s="1"/>
      <c r="D50" s="1"/>
      <c r="E50" s="3"/>
      <c r="F50" s="1"/>
      <c r="G50" s="1"/>
      <c r="H50" s="4"/>
      <c r="I50" s="1"/>
      <c r="J50" s="4" t="str">
        <f t="shared" si="5"/>
        <v/>
      </c>
      <c r="K50" s="3"/>
    </row>
    <row r="51" spans="1:11" x14ac:dyDescent="0.35">
      <c r="A51" s="1" t="str">
        <f t="shared" si="4"/>
        <v/>
      </c>
      <c r="B51" s="2"/>
      <c r="C51" s="1"/>
      <c r="D51" s="1"/>
      <c r="E51" s="3"/>
      <c r="F51" s="1"/>
      <c r="G51" s="1"/>
      <c r="H51" s="4"/>
      <c r="I51" s="1"/>
      <c r="J51" s="4" t="str">
        <f t="shared" si="5"/>
        <v/>
      </c>
      <c r="K51" s="3"/>
    </row>
    <row r="52" spans="1:11" x14ac:dyDescent="0.35">
      <c r="A52" s="1" t="str">
        <f t="shared" si="4"/>
        <v/>
      </c>
      <c r="B52" s="2"/>
      <c r="C52" s="1"/>
      <c r="D52" s="1"/>
      <c r="E52" s="3"/>
      <c r="F52" s="1"/>
      <c r="G52" s="1"/>
      <c r="H52" s="4"/>
      <c r="I52" s="1"/>
      <c r="J52" s="4" t="str">
        <f t="shared" si="5"/>
        <v/>
      </c>
      <c r="K52" s="3"/>
    </row>
    <row r="53" spans="1:11" x14ac:dyDescent="0.35">
      <c r="A53" s="1" t="str">
        <f t="shared" si="4"/>
        <v/>
      </c>
      <c r="B53" s="2"/>
      <c r="C53" s="1"/>
      <c r="D53" s="1"/>
      <c r="E53" s="3"/>
      <c r="F53" s="1"/>
      <c r="G53" s="1"/>
      <c r="H53" s="4"/>
      <c r="I53" s="1"/>
      <c r="J53" s="4" t="str">
        <f t="shared" si="5"/>
        <v/>
      </c>
      <c r="K53" s="3"/>
    </row>
    <row r="54" spans="1:11" x14ac:dyDescent="0.35">
      <c r="A54" s="1" t="str">
        <f t="shared" si="4"/>
        <v/>
      </c>
      <c r="B54" s="2"/>
      <c r="C54" s="1"/>
      <c r="D54" s="1"/>
      <c r="E54" s="3"/>
      <c r="F54" s="1"/>
      <c r="G54" s="1"/>
      <c r="H54" s="4"/>
      <c r="I54" s="1"/>
      <c r="J54" s="4" t="str">
        <f t="shared" si="5"/>
        <v/>
      </c>
      <c r="K54" s="3"/>
    </row>
    <row r="55" spans="1:11" x14ac:dyDescent="0.35">
      <c r="A55" s="1" t="str">
        <f t="shared" si="4"/>
        <v/>
      </c>
      <c r="B55" s="2"/>
      <c r="C55" s="1"/>
      <c r="D55" s="1"/>
      <c r="E55" s="3"/>
      <c r="F55" s="1"/>
      <c r="G55" s="1"/>
      <c r="H55" s="4"/>
      <c r="I55" s="1"/>
      <c r="J55" s="4" t="str">
        <f t="shared" si="5"/>
        <v/>
      </c>
      <c r="K55" s="3"/>
    </row>
    <row r="56" spans="1:11" x14ac:dyDescent="0.35">
      <c r="A56" s="1" t="str">
        <f t="shared" si="4"/>
        <v/>
      </c>
      <c r="B56" s="2"/>
      <c r="C56" s="1"/>
      <c r="D56" s="1"/>
      <c r="E56" s="3"/>
      <c r="F56" s="1"/>
      <c r="G56" s="1"/>
      <c r="H56" s="4"/>
      <c r="I56" s="1"/>
      <c r="J56" s="4" t="str">
        <f t="shared" si="5"/>
        <v/>
      </c>
      <c r="K56" s="3"/>
    </row>
    <row r="57" spans="1:11" x14ac:dyDescent="0.35">
      <c r="A57" s="1" t="str">
        <f t="shared" si="4"/>
        <v/>
      </c>
      <c r="B57" s="2"/>
      <c r="C57" s="1"/>
      <c r="D57" s="1"/>
      <c r="E57" s="3"/>
      <c r="F57" s="1"/>
      <c r="G57" s="1"/>
      <c r="H57" s="4"/>
      <c r="I57" s="1"/>
      <c r="J57" s="4" t="str">
        <f t="shared" si="5"/>
        <v/>
      </c>
      <c r="K57" s="3"/>
    </row>
    <row r="58" spans="1:11" x14ac:dyDescent="0.35">
      <c r="A58" s="1" t="str">
        <f t="shared" si="4"/>
        <v/>
      </c>
      <c r="B58" s="2"/>
      <c r="C58" s="1"/>
      <c r="D58" s="1"/>
      <c r="E58" s="3"/>
      <c r="F58" s="1"/>
      <c r="G58" s="1"/>
      <c r="H58" s="4"/>
      <c r="I58" s="1"/>
      <c r="J58" s="4" t="str">
        <f t="shared" si="5"/>
        <v/>
      </c>
      <c r="K58" s="3"/>
    </row>
    <row r="59" spans="1:11" x14ac:dyDescent="0.35">
      <c r="A59" s="1" t="str">
        <f t="shared" si="4"/>
        <v/>
      </c>
      <c r="B59" s="2"/>
      <c r="C59" s="1"/>
      <c r="D59" s="1"/>
      <c r="E59" s="3"/>
      <c r="F59" s="1"/>
      <c r="G59" s="1"/>
      <c r="H59" s="4"/>
      <c r="I59" s="1"/>
      <c r="J59" s="4" t="str">
        <f t="shared" si="5"/>
        <v/>
      </c>
      <c r="K59" s="3"/>
    </row>
    <row r="60" spans="1:11" x14ac:dyDescent="0.35">
      <c r="A60" s="1" t="str">
        <f t="shared" si="4"/>
        <v/>
      </c>
      <c r="B60" s="2"/>
      <c r="C60" s="1"/>
      <c r="D60" s="1"/>
      <c r="E60" s="3"/>
      <c r="F60" s="1"/>
      <c r="G60" s="1"/>
      <c r="H60" s="4"/>
      <c r="I60" s="1"/>
      <c r="J60" s="4" t="str">
        <f t="shared" si="5"/>
        <v/>
      </c>
      <c r="K60" s="3"/>
    </row>
    <row r="61" spans="1:11" x14ac:dyDescent="0.35">
      <c r="A61" s="1" t="str">
        <f t="shared" si="4"/>
        <v/>
      </c>
      <c r="B61" s="2"/>
      <c r="C61" s="1"/>
      <c r="D61" s="1"/>
      <c r="E61" s="3"/>
      <c r="F61" s="1"/>
      <c r="G61" s="1"/>
      <c r="H61" s="4"/>
      <c r="I61" s="1"/>
      <c r="J61" s="4" t="str">
        <f t="shared" si="5"/>
        <v/>
      </c>
      <c r="K61" s="3"/>
    </row>
    <row r="62" spans="1:11" x14ac:dyDescent="0.35">
      <c r="A62" s="1" t="str">
        <f t="shared" si="4"/>
        <v/>
      </c>
      <c r="B62" s="2"/>
      <c r="C62" s="1"/>
      <c r="D62" s="1"/>
      <c r="E62" s="3"/>
      <c r="F62" s="1"/>
      <c r="G62" s="1"/>
      <c r="H62" s="4"/>
      <c r="I62" s="1"/>
      <c r="J62" s="4" t="str">
        <f t="shared" si="5"/>
        <v/>
      </c>
      <c r="K62" s="3"/>
    </row>
    <row r="63" spans="1:11" x14ac:dyDescent="0.35">
      <c r="A63" s="1" t="str">
        <f t="shared" si="4"/>
        <v/>
      </c>
      <c r="B63" s="2"/>
      <c r="C63" s="1"/>
      <c r="D63" s="1"/>
      <c r="E63" s="3"/>
      <c r="F63" s="1"/>
      <c r="G63" s="1"/>
      <c r="H63" s="4"/>
      <c r="I63" s="1"/>
      <c r="J63" s="4" t="str">
        <f t="shared" si="5"/>
        <v/>
      </c>
      <c r="K63" s="3"/>
    </row>
    <row r="64" spans="1:11" x14ac:dyDescent="0.35">
      <c r="A64" s="1" t="str">
        <f t="shared" si="4"/>
        <v/>
      </c>
      <c r="B64" s="2"/>
      <c r="C64" s="1"/>
      <c r="D64" s="1"/>
      <c r="E64" s="3"/>
      <c r="F64" s="1"/>
      <c r="G64" s="1"/>
      <c r="H64" s="4"/>
      <c r="I64" s="1"/>
      <c r="J64" s="4" t="str">
        <f t="shared" si="5"/>
        <v/>
      </c>
      <c r="K64" s="3"/>
    </row>
    <row r="65" spans="1:11" x14ac:dyDescent="0.35">
      <c r="A65" s="1" t="str">
        <f t="shared" si="4"/>
        <v/>
      </c>
      <c r="B65" s="2"/>
      <c r="C65" s="1"/>
      <c r="D65" s="1"/>
      <c r="E65" s="3"/>
      <c r="F65" s="1"/>
      <c r="G65" s="1"/>
      <c r="H65" s="4"/>
      <c r="I65" s="1"/>
      <c r="J65" s="4" t="str">
        <f t="shared" si="5"/>
        <v/>
      </c>
      <c r="K65" s="3"/>
    </row>
    <row r="66" spans="1:11" x14ac:dyDescent="0.35">
      <c r="A66" s="1" t="str">
        <f t="shared" si="4"/>
        <v/>
      </c>
      <c r="B66" s="2"/>
      <c r="C66" s="1"/>
      <c r="D66" s="1"/>
      <c r="E66" s="3"/>
      <c r="F66" s="1"/>
      <c r="G66" s="1"/>
      <c r="H66" s="4"/>
      <c r="I66" s="1"/>
      <c r="J66" s="4" t="str">
        <f t="shared" si="5"/>
        <v/>
      </c>
      <c r="K66" s="3"/>
    </row>
    <row r="67" spans="1:11" x14ac:dyDescent="0.35">
      <c r="A67" s="1" t="str">
        <f t="shared" si="4"/>
        <v/>
      </c>
      <c r="B67" s="2"/>
      <c r="C67" s="1"/>
      <c r="D67" s="1"/>
      <c r="E67" s="3"/>
      <c r="F67" s="1"/>
      <c r="G67" s="1"/>
      <c r="H67" s="4"/>
      <c r="I67" s="1"/>
      <c r="J67" s="4" t="str">
        <f t="shared" si="5"/>
        <v/>
      </c>
      <c r="K67" s="3"/>
    </row>
    <row r="68" spans="1:11" x14ac:dyDescent="0.35">
      <c r="A68" s="1" t="str">
        <f t="shared" si="4"/>
        <v/>
      </c>
      <c r="B68" s="2"/>
      <c r="C68" s="1"/>
      <c r="D68" s="1"/>
      <c r="E68" s="3"/>
      <c r="F68" s="1"/>
      <c r="G68" s="1"/>
      <c r="H68" s="4"/>
      <c r="I68" s="1"/>
      <c r="J68" s="4" t="str">
        <f t="shared" si="5"/>
        <v/>
      </c>
      <c r="K68" s="3"/>
    </row>
    <row r="69" spans="1:11" x14ac:dyDescent="0.35">
      <c r="A69" s="1" t="str">
        <f t="shared" si="4"/>
        <v/>
      </c>
      <c r="B69" s="2"/>
      <c r="C69" s="1"/>
      <c r="D69" s="1"/>
      <c r="E69" s="3"/>
      <c r="F69" s="1"/>
      <c r="G69" s="1"/>
      <c r="H69" s="4"/>
      <c r="I69" s="1"/>
      <c r="J69" s="4" t="str">
        <f t="shared" si="5"/>
        <v/>
      </c>
      <c r="K69" s="3"/>
    </row>
    <row r="70" spans="1:11" x14ac:dyDescent="0.35">
      <c r="A70" s="1" t="str">
        <f t="shared" si="4"/>
        <v/>
      </c>
      <c r="B70" s="2"/>
      <c r="C70" s="1"/>
      <c r="D70" s="1"/>
      <c r="E70" s="3"/>
      <c r="F70" s="1"/>
      <c r="G70" s="1"/>
      <c r="H70" s="4"/>
      <c r="I70" s="1"/>
      <c r="J70" s="4" t="str">
        <f t="shared" si="5"/>
        <v/>
      </c>
      <c r="K70" s="3"/>
    </row>
    <row r="71" spans="1:11" x14ac:dyDescent="0.35">
      <c r="A71" s="1" t="str">
        <f t="shared" si="4"/>
        <v/>
      </c>
      <c r="B71" s="2"/>
      <c r="C71" s="1"/>
      <c r="D71" s="1"/>
      <c r="E71" s="3"/>
      <c r="F71" s="1"/>
      <c r="G71" s="1"/>
      <c r="H71" s="4"/>
      <c r="I71" s="1"/>
      <c r="J71" s="4" t="str">
        <f t="shared" si="5"/>
        <v/>
      </c>
      <c r="K71" s="3"/>
    </row>
    <row r="72" spans="1:11" x14ac:dyDescent="0.35">
      <c r="A72" s="1" t="str">
        <f t="shared" si="4"/>
        <v/>
      </c>
      <c r="B72" s="2"/>
      <c r="C72" s="1"/>
      <c r="D72" s="1"/>
      <c r="E72" s="3"/>
      <c r="F72" s="1"/>
      <c r="G72" s="1"/>
      <c r="H72" s="4"/>
      <c r="I72" s="1"/>
      <c r="J72" s="4" t="str">
        <f t="shared" si="5"/>
        <v/>
      </c>
      <c r="K72" s="3"/>
    </row>
    <row r="73" spans="1:11" x14ac:dyDescent="0.35">
      <c r="A73" s="1" t="str">
        <f t="shared" si="4"/>
        <v/>
      </c>
      <c r="B73" s="2"/>
      <c r="C73" s="1"/>
      <c r="D73" s="1"/>
      <c r="E73" s="3"/>
      <c r="F73" s="1"/>
      <c r="G73" s="1"/>
      <c r="H73" s="4"/>
      <c r="I73" s="1"/>
      <c r="J73" s="4" t="str">
        <f t="shared" si="5"/>
        <v/>
      </c>
      <c r="K73" s="3"/>
    </row>
    <row r="74" spans="1:11" x14ac:dyDescent="0.35">
      <c r="A74" s="1" t="str">
        <f t="shared" si="4"/>
        <v/>
      </c>
      <c r="B74" s="2"/>
      <c r="C74" s="1"/>
      <c r="D74" s="1"/>
      <c r="E74" s="3"/>
      <c r="F74" s="1"/>
      <c r="G74" s="1"/>
      <c r="H74" s="4"/>
      <c r="I74" s="1"/>
      <c r="J74" s="4" t="str">
        <f t="shared" si="5"/>
        <v/>
      </c>
      <c r="K74" s="3"/>
    </row>
    <row r="75" spans="1:11" x14ac:dyDescent="0.35">
      <c r="A75" s="1" t="str">
        <f t="shared" si="4"/>
        <v/>
      </c>
      <c r="B75" s="2"/>
      <c r="C75" s="1"/>
      <c r="D75" s="1"/>
      <c r="E75" s="3"/>
      <c r="F75" s="1"/>
      <c r="G75" s="1"/>
      <c r="H75" s="4"/>
      <c r="I75" s="1"/>
      <c r="J75" s="4" t="str">
        <f t="shared" si="5"/>
        <v/>
      </c>
      <c r="K75" s="3"/>
    </row>
    <row r="76" spans="1:11" x14ac:dyDescent="0.35">
      <c r="A76" s="1" t="str">
        <f t="shared" si="4"/>
        <v/>
      </c>
      <c r="B76" s="2"/>
      <c r="C76" s="1"/>
      <c r="D76" s="1"/>
      <c r="E76" s="3"/>
      <c r="F76" s="1"/>
      <c r="G76" s="1"/>
      <c r="H76" s="4"/>
      <c r="I76" s="1"/>
      <c r="J76" s="4" t="str">
        <f t="shared" si="5"/>
        <v/>
      </c>
      <c r="K76" s="3"/>
    </row>
    <row r="77" spans="1:11" x14ac:dyDescent="0.35">
      <c r="A77" s="1" t="str">
        <f t="shared" si="4"/>
        <v/>
      </c>
      <c r="B77" s="2"/>
      <c r="C77" s="1"/>
      <c r="D77" s="1"/>
      <c r="E77" s="3"/>
      <c r="F77" s="1"/>
      <c r="G77" s="1"/>
      <c r="H77" s="4"/>
      <c r="I77" s="1"/>
      <c r="J77" s="4" t="str">
        <f t="shared" si="5"/>
        <v/>
      </c>
      <c r="K77" s="3"/>
    </row>
    <row r="78" spans="1:11" x14ac:dyDescent="0.35">
      <c r="A78" s="1" t="str">
        <f t="shared" si="4"/>
        <v/>
      </c>
      <c r="B78" s="2"/>
      <c r="C78" s="1"/>
      <c r="D78" s="1"/>
      <c r="E78" s="3"/>
      <c r="F78" s="1"/>
      <c r="G78" s="1"/>
      <c r="H78" s="4"/>
      <c r="I78" s="1"/>
      <c r="J78" s="4" t="str">
        <f t="shared" si="5"/>
        <v/>
      </c>
      <c r="K78" s="3"/>
    </row>
    <row r="79" spans="1:11" x14ac:dyDescent="0.35">
      <c r="A79" s="1" t="str">
        <f t="shared" ref="A79:A110" si="6">IF(B79="","",ROW()-4)</f>
        <v/>
      </c>
      <c r="B79" s="2"/>
      <c r="C79" s="1"/>
      <c r="D79" s="1"/>
      <c r="E79" s="3"/>
      <c r="F79" s="1"/>
      <c r="G79" s="1"/>
      <c r="H79" s="4"/>
      <c r="I79" s="1"/>
      <c r="J79" s="4" t="str">
        <f t="shared" ref="J79:J104" si="7">IF(B79="","",IF(C79="Income",H79,-H79)+J78)</f>
        <v/>
      </c>
      <c r="K79" s="3"/>
    </row>
    <row r="80" spans="1:11" x14ac:dyDescent="0.35">
      <c r="A80" s="1" t="str">
        <f t="shared" si="6"/>
        <v/>
      </c>
      <c r="B80" s="2"/>
      <c r="C80" s="1"/>
      <c r="D80" s="1"/>
      <c r="E80" s="3"/>
      <c r="F80" s="1"/>
      <c r="G80" s="1"/>
      <c r="H80" s="4"/>
      <c r="I80" s="1"/>
      <c r="J80" s="4" t="str">
        <f t="shared" si="7"/>
        <v/>
      </c>
      <c r="K80" s="3"/>
    </row>
    <row r="81" spans="1:11" x14ac:dyDescent="0.35">
      <c r="A81" s="1" t="str">
        <f t="shared" si="6"/>
        <v/>
      </c>
      <c r="B81" s="2"/>
      <c r="C81" s="1"/>
      <c r="D81" s="1"/>
      <c r="E81" s="3"/>
      <c r="F81" s="1"/>
      <c r="G81" s="1"/>
      <c r="H81" s="4"/>
      <c r="I81" s="1"/>
      <c r="J81" s="4" t="str">
        <f t="shared" si="7"/>
        <v/>
      </c>
      <c r="K81" s="3"/>
    </row>
    <row r="82" spans="1:11" x14ac:dyDescent="0.35">
      <c r="A82" s="1" t="str">
        <f t="shared" si="6"/>
        <v/>
      </c>
      <c r="B82" s="2"/>
      <c r="C82" s="1"/>
      <c r="D82" s="1"/>
      <c r="E82" s="3"/>
      <c r="F82" s="1"/>
      <c r="G82" s="1"/>
      <c r="H82" s="4"/>
      <c r="I82" s="1"/>
      <c r="J82" s="4" t="str">
        <f t="shared" si="7"/>
        <v/>
      </c>
      <c r="K82" s="3"/>
    </row>
    <row r="83" spans="1:11" x14ac:dyDescent="0.35">
      <c r="A83" s="1" t="str">
        <f t="shared" si="6"/>
        <v/>
      </c>
      <c r="B83" s="2"/>
      <c r="C83" s="1"/>
      <c r="D83" s="1"/>
      <c r="E83" s="3"/>
      <c r="F83" s="1"/>
      <c r="G83" s="1"/>
      <c r="H83" s="4"/>
      <c r="I83" s="1"/>
      <c r="J83" s="4" t="str">
        <f t="shared" si="7"/>
        <v/>
      </c>
      <c r="K83" s="3"/>
    </row>
    <row r="84" spans="1:11" x14ac:dyDescent="0.35">
      <c r="A84" s="1" t="str">
        <f t="shared" si="6"/>
        <v/>
      </c>
      <c r="B84" s="2"/>
      <c r="C84" s="1"/>
      <c r="D84" s="1"/>
      <c r="E84" s="3"/>
      <c r="F84" s="1"/>
      <c r="G84" s="1"/>
      <c r="H84" s="4"/>
      <c r="I84" s="1"/>
      <c r="J84" s="4" t="str">
        <f t="shared" si="7"/>
        <v/>
      </c>
      <c r="K84" s="3"/>
    </row>
    <row r="85" spans="1:11" x14ac:dyDescent="0.35">
      <c r="A85" s="1" t="str">
        <f t="shared" si="6"/>
        <v/>
      </c>
      <c r="B85" s="2"/>
      <c r="C85" s="1"/>
      <c r="D85" s="1"/>
      <c r="E85" s="3"/>
      <c r="F85" s="1"/>
      <c r="G85" s="1"/>
      <c r="H85" s="4"/>
      <c r="I85" s="1"/>
      <c r="J85" s="4" t="str">
        <f t="shared" si="7"/>
        <v/>
      </c>
      <c r="K85" s="3"/>
    </row>
    <row r="86" spans="1:11" x14ac:dyDescent="0.35">
      <c r="A86" s="1" t="str">
        <f t="shared" si="6"/>
        <v/>
      </c>
      <c r="B86" s="2"/>
      <c r="C86" s="1"/>
      <c r="D86" s="1"/>
      <c r="E86" s="3"/>
      <c r="F86" s="1"/>
      <c r="G86" s="1"/>
      <c r="H86" s="4"/>
      <c r="I86" s="1"/>
      <c r="J86" s="4" t="str">
        <f t="shared" si="7"/>
        <v/>
      </c>
      <c r="K86" s="3"/>
    </row>
    <row r="87" spans="1:11" x14ac:dyDescent="0.35">
      <c r="A87" s="1" t="str">
        <f t="shared" si="6"/>
        <v/>
      </c>
      <c r="B87" s="2"/>
      <c r="C87" s="1"/>
      <c r="D87" s="1"/>
      <c r="E87" s="3"/>
      <c r="F87" s="1"/>
      <c r="G87" s="1"/>
      <c r="H87" s="4"/>
      <c r="I87" s="1"/>
      <c r="J87" s="4" t="str">
        <f t="shared" si="7"/>
        <v/>
      </c>
      <c r="K87" s="3"/>
    </row>
    <row r="88" spans="1:11" x14ac:dyDescent="0.35">
      <c r="A88" s="1" t="str">
        <f t="shared" si="6"/>
        <v/>
      </c>
      <c r="B88" s="2"/>
      <c r="C88" s="1"/>
      <c r="D88" s="1"/>
      <c r="E88" s="3"/>
      <c r="F88" s="1"/>
      <c r="G88" s="1"/>
      <c r="H88" s="4"/>
      <c r="I88" s="1"/>
      <c r="J88" s="4" t="str">
        <f t="shared" si="7"/>
        <v/>
      </c>
      <c r="K88" s="3"/>
    </row>
    <row r="89" spans="1:11" x14ac:dyDescent="0.35">
      <c r="A89" s="1" t="str">
        <f t="shared" si="6"/>
        <v/>
      </c>
      <c r="B89" s="2"/>
      <c r="C89" s="1"/>
      <c r="D89" s="1"/>
      <c r="E89" s="3"/>
      <c r="F89" s="1"/>
      <c r="G89" s="1"/>
      <c r="H89" s="4"/>
      <c r="I89" s="1"/>
      <c r="J89" s="4" t="str">
        <f t="shared" si="7"/>
        <v/>
      </c>
      <c r="K89" s="3"/>
    </row>
    <row r="90" spans="1:11" x14ac:dyDescent="0.35">
      <c r="A90" s="1" t="str">
        <f t="shared" si="6"/>
        <v/>
      </c>
      <c r="B90" s="2"/>
      <c r="C90" s="1"/>
      <c r="D90" s="1"/>
      <c r="E90" s="3"/>
      <c r="F90" s="1"/>
      <c r="G90" s="1"/>
      <c r="H90" s="4"/>
      <c r="I90" s="1"/>
      <c r="J90" s="4" t="str">
        <f t="shared" si="7"/>
        <v/>
      </c>
      <c r="K90" s="3"/>
    </row>
    <row r="91" spans="1:11" x14ac:dyDescent="0.35">
      <c r="A91" s="1" t="str">
        <f t="shared" si="6"/>
        <v/>
      </c>
      <c r="B91" s="2"/>
      <c r="C91" s="1"/>
      <c r="D91" s="1"/>
      <c r="E91" s="3"/>
      <c r="F91" s="1"/>
      <c r="G91" s="1"/>
      <c r="H91" s="4"/>
      <c r="I91" s="1"/>
      <c r="J91" s="4" t="str">
        <f t="shared" si="7"/>
        <v/>
      </c>
      <c r="K91" s="3"/>
    </row>
    <row r="92" spans="1:11" x14ac:dyDescent="0.35">
      <c r="A92" s="1" t="str">
        <f t="shared" si="6"/>
        <v/>
      </c>
      <c r="B92" s="2"/>
      <c r="C92" s="1"/>
      <c r="D92" s="1"/>
      <c r="E92" s="3"/>
      <c r="F92" s="1"/>
      <c r="G92" s="1"/>
      <c r="H92" s="4"/>
      <c r="I92" s="1"/>
      <c r="J92" s="4" t="str">
        <f t="shared" si="7"/>
        <v/>
      </c>
      <c r="K92" s="3"/>
    </row>
    <row r="93" spans="1:11" x14ac:dyDescent="0.35">
      <c r="A93" s="1" t="str">
        <f t="shared" si="6"/>
        <v/>
      </c>
      <c r="B93" s="2"/>
      <c r="C93" s="1"/>
      <c r="D93" s="1"/>
      <c r="E93" s="3"/>
      <c r="F93" s="1"/>
      <c r="G93" s="1"/>
      <c r="H93" s="4"/>
      <c r="I93" s="1"/>
      <c r="J93" s="4" t="str">
        <f t="shared" si="7"/>
        <v/>
      </c>
      <c r="K93" s="3"/>
    </row>
    <row r="94" spans="1:11" x14ac:dyDescent="0.35">
      <c r="A94" s="1" t="str">
        <f t="shared" si="6"/>
        <v/>
      </c>
      <c r="B94" s="2"/>
      <c r="C94" s="1"/>
      <c r="D94" s="1"/>
      <c r="E94" s="3"/>
      <c r="F94" s="1"/>
      <c r="G94" s="1"/>
      <c r="H94" s="4"/>
      <c r="I94" s="1"/>
      <c r="J94" s="4" t="str">
        <f t="shared" si="7"/>
        <v/>
      </c>
      <c r="K94" s="3"/>
    </row>
    <row r="95" spans="1:11" x14ac:dyDescent="0.35">
      <c r="A95" s="1" t="str">
        <f t="shared" si="6"/>
        <v/>
      </c>
      <c r="B95" s="2"/>
      <c r="C95" s="1"/>
      <c r="D95" s="1"/>
      <c r="E95" s="3"/>
      <c r="F95" s="1"/>
      <c r="G95" s="1"/>
      <c r="H95" s="4"/>
      <c r="I95" s="1"/>
      <c r="J95" s="4" t="str">
        <f t="shared" si="7"/>
        <v/>
      </c>
      <c r="K95" s="3"/>
    </row>
    <row r="96" spans="1:11" x14ac:dyDescent="0.35">
      <c r="A96" s="1" t="str">
        <f t="shared" si="6"/>
        <v/>
      </c>
      <c r="B96" s="2"/>
      <c r="C96" s="1"/>
      <c r="D96" s="1"/>
      <c r="E96" s="3"/>
      <c r="F96" s="1"/>
      <c r="G96" s="1"/>
      <c r="H96" s="4"/>
      <c r="I96" s="1"/>
      <c r="J96" s="4" t="str">
        <f t="shared" si="7"/>
        <v/>
      </c>
      <c r="K96" s="3"/>
    </row>
    <row r="97" spans="1:11" x14ac:dyDescent="0.35">
      <c r="A97" s="1" t="str">
        <f t="shared" si="6"/>
        <v/>
      </c>
      <c r="B97" s="2"/>
      <c r="C97" s="1"/>
      <c r="D97" s="1"/>
      <c r="E97" s="3"/>
      <c r="F97" s="1"/>
      <c r="G97" s="1"/>
      <c r="H97" s="4"/>
      <c r="I97" s="1"/>
      <c r="J97" s="4" t="str">
        <f t="shared" si="7"/>
        <v/>
      </c>
      <c r="K97" s="3"/>
    </row>
    <row r="98" spans="1:11" x14ac:dyDescent="0.35">
      <c r="A98" s="1" t="str">
        <f t="shared" si="6"/>
        <v/>
      </c>
      <c r="B98" s="2"/>
      <c r="C98" s="1"/>
      <c r="D98" s="1"/>
      <c r="E98" s="3"/>
      <c r="F98" s="1"/>
      <c r="G98" s="1"/>
      <c r="H98" s="4"/>
      <c r="I98" s="1"/>
      <c r="J98" s="4" t="str">
        <f t="shared" si="7"/>
        <v/>
      </c>
      <c r="K98" s="3"/>
    </row>
    <row r="99" spans="1:11" x14ac:dyDescent="0.35">
      <c r="A99" s="1" t="str">
        <f t="shared" si="6"/>
        <v/>
      </c>
      <c r="B99" s="2"/>
      <c r="C99" s="1"/>
      <c r="D99" s="1"/>
      <c r="E99" s="3"/>
      <c r="F99" s="1"/>
      <c r="G99" s="1"/>
      <c r="H99" s="4"/>
      <c r="I99" s="1"/>
      <c r="J99" s="4" t="str">
        <f t="shared" si="7"/>
        <v/>
      </c>
      <c r="K99" s="3"/>
    </row>
    <row r="100" spans="1:11" x14ac:dyDescent="0.35">
      <c r="A100" s="1" t="str">
        <f t="shared" si="6"/>
        <v/>
      </c>
      <c r="B100" s="2"/>
      <c r="C100" s="1"/>
      <c r="D100" s="1"/>
      <c r="E100" s="3"/>
      <c r="F100" s="1"/>
      <c r="G100" s="1"/>
      <c r="H100" s="4"/>
      <c r="I100" s="1"/>
      <c r="J100" s="4" t="str">
        <f t="shared" si="7"/>
        <v/>
      </c>
      <c r="K100" s="3"/>
    </row>
    <row r="101" spans="1:11" x14ac:dyDescent="0.35">
      <c r="A101" s="1" t="str">
        <f t="shared" si="6"/>
        <v/>
      </c>
      <c r="B101" s="2"/>
      <c r="C101" s="1"/>
      <c r="D101" s="1"/>
      <c r="E101" s="3"/>
      <c r="F101" s="1"/>
      <c r="G101" s="1"/>
      <c r="H101" s="4"/>
      <c r="I101" s="1"/>
      <c r="J101" s="4" t="str">
        <f t="shared" si="7"/>
        <v/>
      </c>
      <c r="K101" s="3"/>
    </row>
    <row r="102" spans="1:11" x14ac:dyDescent="0.35">
      <c r="A102" s="1" t="str">
        <f t="shared" si="6"/>
        <v/>
      </c>
      <c r="B102" s="2"/>
      <c r="C102" s="1"/>
      <c r="D102" s="1"/>
      <c r="E102" s="3"/>
      <c r="F102" s="1"/>
      <c r="G102" s="1"/>
      <c r="H102" s="4"/>
      <c r="I102" s="1"/>
      <c r="J102" s="4" t="str">
        <f t="shared" si="7"/>
        <v/>
      </c>
      <c r="K102" s="3"/>
    </row>
    <row r="103" spans="1:11" x14ac:dyDescent="0.35">
      <c r="A103" s="1" t="str">
        <f t="shared" si="6"/>
        <v/>
      </c>
      <c r="B103" s="2"/>
      <c r="C103" s="1"/>
      <c r="D103" s="1"/>
      <c r="E103" s="3"/>
      <c r="F103" s="1"/>
      <c r="G103" s="1"/>
      <c r="H103" s="4"/>
      <c r="I103" s="1"/>
      <c r="J103" s="4" t="str">
        <f t="shared" si="7"/>
        <v/>
      </c>
      <c r="K103" s="3"/>
    </row>
    <row r="104" spans="1:11" x14ac:dyDescent="0.35">
      <c r="A104" s="1" t="str">
        <f t="shared" si="6"/>
        <v/>
      </c>
      <c r="B104" s="2"/>
      <c r="C104" s="1"/>
      <c r="D104" s="1"/>
      <c r="E104" s="3"/>
      <c r="F104" s="1"/>
      <c r="G104" s="1"/>
      <c r="H104" s="4"/>
      <c r="I104" s="1"/>
      <c r="J104" s="4" t="str">
        <f t="shared" si="7"/>
        <v/>
      </c>
      <c r="K104" s="3"/>
    </row>
  </sheetData>
  <mergeCells count="2">
    <mergeCell ref="A1:K1"/>
    <mergeCell ref="A2:K2"/>
  </mergeCells>
  <conditionalFormatting sqref="C5:C104">
    <cfRule type="expression" dxfId="3" priority="1">
      <formula>C5="Income"</formula>
    </cfRule>
    <cfRule type="expression" dxfId="2" priority="2">
      <formula>C5="Expense"</formula>
    </cfRule>
  </conditionalFormatting>
  <conditionalFormatting sqref="I5:I104">
    <cfRule type="expression" dxfId="1" priority="3">
      <formula>I5="Pending"</formula>
    </cfRule>
  </conditionalFormatting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000-000000000000}">
          <x14:formula1>
            <xm:f>Lists!$A$2:$A$3</xm:f>
          </x14:formula1>
          <xm:sqref>C5:C104</xm:sqref>
        </x14:dataValidation>
        <x14:dataValidation type="list" allowBlank="1" xr:uid="{00000000-0002-0000-0000-000001000000}">
          <x14:formula1>
            <xm:f>Lists!$C$2:$C$11</xm:f>
          </x14:formula1>
          <xm:sqref>D5:D104</xm:sqref>
        </x14:dataValidation>
        <x14:dataValidation type="list" allowBlank="1" xr:uid="{00000000-0002-0000-0000-000002000000}">
          <x14:formula1>
            <xm:f>Lists!$D$2:$D$7</xm:f>
          </x14:formula1>
          <xm:sqref>F5:G104</xm:sqref>
        </x14:dataValidation>
        <x14:dataValidation type="list" allowBlank="1" xr:uid="{00000000-0002-0000-0000-000003000000}">
          <x14:formula1>
            <xm:f>Lists!$E$2:$E$5</xm:f>
          </x14:formula1>
          <xm:sqref>I5:I104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showFormulas="1" showGridLines="0" zoomScale="70" zoomScaleNormal="70" workbookViewId="0">
      <pane ySplit="6" topLeftCell="A10" activePane="bottomLeft" state="frozen"/>
      <selection pane="bottomLeft" activeCell="D15" sqref="D15:D16"/>
    </sheetView>
  </sheetViews>
  <sheetFormatPr defaultRowHeight="14.5" x14ac:dyDescent="0.35"/>
  <cols>
    <col min="1" max="1" width="24" customWidth="1"/>
    <col min="2" max="2" width="18" customWidth="1"/>
    <col min="3" max="3" width="16" customWidth="1"/>
    <col min="4" max="4" width="22" customWidth="1"/>
    <col min="5" max="5" width="18" customWidth="1"/>
    <col min="6" max="6" width="4" customWidth="1"/>
    <col min="7" max="8" width="18" customWidth="1"/>
  </cols>
  <sheetData>
    <row r="1" spans="1:8" ht="26" x14ac:dyDescent="0.6">
      <c r="A1" s="25" t="s">
        <v>51</v>
      </c>
      <c r="B1" s="17"/>
      <c r="C1" s="17"/>
      <c r="D1" s="17"/>
      <c r="E1" s="17"/>
      <c r="F1" s="17"/>
      <c r="G1" s="17"/>
      <c r="H1" s="17"/>
    </row>
    <row r="3" spans="1:8" ht="21" x14ac:dyDescent="0.5">
      <c r="A3" s="5" t="s">
        <v>52</v>
      </c>
      <c r="B3" s="6">
        <f>SUMIF('Income &amp; Expenses'!$C$5:$C$104,"Income",'Income &amp; Expenses'!$H$5:$H$104)</f>
        <v>83950</v>
      </c>
      <c r="D3" s="7" t="s">
        <v>53</v>
      </c>
      <c r="E3" s="6">
        <f>SUMIF('Income &amp; Expenses'!$C$5:$C$104,"Expense",'Income &amp; Expenses'!$H$5:$H$104)</f>
        <v>22299</v>
      </c>
      <c r="G3" s="8" t="s">
        <v>54</v>
      </c>
      <c r="H3" s="6">
        <f>B3-E3</f>
        <v>61651</v>
      </c>
    </row>
    <row r="6" spans="1:8" ht="18.5" x14ac:dyDescent="0.45">
      <c r="A6" s="9" t="s">
        <v>55</v>
      </c>
    </row>
    <row r="7" spans="1:8" x14ac:dyDescent="0.35">
      <c r="A7" s="10" t="s">
        <v>56</v>
      </c>
      <c r="B7" s="10" t="s">
        <v>8</v>
      </c>
      <c r="D7" s="10" t="s">
        <v>57</v>
      </c>
      <c r="E7" s="10" t="s">
        <v>8</v>
      </c>
    </row>
    <row r="8" spans="1:8" x14ac:dyDescent="0.35">
      <c r="A8" t="s">
        <v>52</v>
      </c>
      <c r="B8" s="11">
        <f>B3</f>
        <v>83950</v>
      </c>
      <c r="D8" t="s">
        <v>27</v>
      </c>
      <c r="E8" s="11">
        <f>SUMIFS('Income &amp; Expenses'!$H$5:$H$104,'Income &amp; Expenses'!$C$5:$C$104,"Expense",'Income &amp; Expenses'!$D$5:$D$104,D8)</f>
        <v>1500</v>
      </c>
    </row>
    <row r="9" spans="1:8" x14ac:dyDescent="0.35">
      <c r="A9" t="s">
        <v>53</v>
      </c>
      <c r="B9" s="11">
        <f>E3</f>
        <v>22299</v>
      </c>
      <c r="D9" t="s">
        <v>37</v>
      </c>
      <c r="E9" s="11">
        <f>SUMIFS('Income &amp; Expenses'!$H$5:$H$104,'Income &amp; Expenses'!$C$5:$C$104,"Expense",'Income &amp; Expenses'!$D$5:$D$104,D9)</f>
        <v>1900</v>
      </c>
    </row>
    <row r="10" spans="1:8" x14ac:dyDescent="0.35">
      <c r="A10" t="s">
        <v>54</v>
      </c>
      <c r="B10" s="11">
        <f>H3</f>
        <v>61651</v>
      </c>
      <c r="D10" t="s">
        <v>47</v>
      </c>
      <c r="E10" s="11">
        <f>SUMIFS('Income &amp; Expenses'!$H$5:$H$104,'Income &amp; Expenses'!$C$5:$C$104,"Expense",'Income &amp; Expenses'!$D$5:$D$104,D10)</f>
        <v>2400</v>
      </c>
    </row>
    <row r="11" spans="1:8" x14ac:dyDescent="0.35">
      <c r="A11" t="s">
        <v>58</v>
      </c>
      <c r="B11" s="12">
        <f>COUNTIF('Income &amp; Expenses'!$I$5:$I$104,"Pending")</f>
        <v>1</v>
      </c>
      <c r="D11" t="s">
        <v>19</v>
      </c>
      <c r="E11" s="11">
        <f>SUMIFS('Income &amp; Expenses'!$H$5:$H$104,'Income &amp; Expenses'!$C$5:$C$104,"Expense",'Income &amp; Expenses'!$D$5:$D$104,D11)</f>
        <v>12000</v>
      </c>
    </row>
    <row r="12" spans="1:8" x14ac:dyDescent="0.35">
      <c r="D12" t="s">
        <v>59</v>
      </c>
      <c r="E12" s="11">
        <f>SUMIFS('Income &amp; Expenses'!$H$5:$H$104,'Income &amp; Expenses'!$C$5:$C$104,"Expense",'Income &amp; Expenses'!$D$5:$D$104,D12)</f>
        <v>0</v>
      </c>
    </row>
    <row r="13" spans="1:8" x14ac:dyDescent="0.35">
      <c r="D13" t="s">
        <v>40</v>
      </c>
      <c r="E13" s="11">
        <f>SUMIFS('Income &amp; Expenses'!$H$5:$H$104,'Income &amp; Expenses'!$C$5:$C$104,"Expense",'Income &amp; Expenses'!$D$5:$D$104,D13)</f>
        <v>3500</v>
      </c>
    </row>
    <row r="14" spans="1:8" ht="18.5" x14ac:dyDescent="0.45">
      <c r="A14" s="9" t="s">
        <v>60</v>
      </c>
      <c r="D14" t="s">
        <v>61</v>
      </c>
      <c r="E14" s="11">
        <f>SUMIFS('Income &amp; Expenses'!$H$5:$H$104,'Income &amp; Expenses'!$C$5:$C$104,"Expense",'Income &amp; Expenses'!$D$5:$D$104,D14)</f>
        <v>0</v>
      </c>
    </row>
    <row r="15" spans="1:8" x14ac:dyDescent="0.35">
      <c r="A15" s="10" t="s">
        <v>62</v>
      </c>
      <c r="B15" s="10" t="s">
        <v>12</v>
      </c>
      <c r="C15" s="10" t="s">
        <v>63</v>
      </c>
      <c r="D15" s="10" t="s">
        <v>64</v>
      </c>
      <c r="E15" s="11">
        <f>SUMIFS('Income &amp; Expenses'!$H$5:$H$104,'Income &amp; Expenses'!$C$5:$C$104,"Expense",'Income &amp; Expenses'!$D$5:$D$104,D15)</f>
        <v>0</v>
      </c>
    </row>
    <row r="16" spans="1:8" x14ac:dyDescent="0.35">
      <c r="A16" s="13">
        <v>46023</v>
      </c>
      <c r="B16" s="11">
        <f>SUMIFS('Income &amp; Expenses'!$H$5:$H$104,'Income &amp; Expenses'!$C$5:$C$104,"Income",'Income &amp; Expenses'!$B$5:$B$104,"&gt;="&amp;A16,'Income &amp; Expenses'!$B$5:$B$104,"&lt;"&amp;EDATE(A16,1))</f>
        <v>0</v>
      </c>
      <c r="C16" s="11">
        <f>SUMIFS('Income &amp; Expenses'!$H$5:$H$104,'Income &amp; Expenses'!$C$5:$C$104,"Expense",'Income &amp; Expenses'!$B$5:$B$104,"&gt;="&amp;A16,'Income &amp; Expenses'!$B$5:$B$104,"&lt;"&amp;EDATE(A16,1))</f>
        <v>0</v>
      </c>
      <c r="D16" s="11">
        <f t="shared" ref="D16:D27" si="0">B16-C16</f>
        <v>0</v>
      </c>
      <c r="E16" s="11">
        <f>SUMIFS('Income &amp; Expenses'!$H$5:$H$104,'Income &amp; Expenses'!$C$5:$C$104,"Expense",'Income &amp; Expenses'!$D$5:$D$104,D16)</f>
        <v>0</v>
      </c>
    </row>
    <row r="17" spans="1:8" x14ac:dyDescent="0.35">
      <c r="A17" s="13">
        <v>46054</v>
      </c>
      <c r="B17" s="11">
        <f>SUMIFS('Income &amp; Expenses'!$H$5:$H$104,'Income &amp; Expenses'!$C$5:$C$104,"Income",'Income &amp; Expenses'!$B$5:$B$104,"&gt;="&amp;A17,'Income &amp; Expenses'!$B$5:$B$104,"&lt;"&amp;EDATE(A17,1))</f>
        <v>0</v>
      </c>
      <c r="C17" s="11">
        <f>SUMIFS('Income &amp; Expenses'!$H$5:$H$104,'Income &amp; Expenses'!$C$5:$C$104,"Expense",'Income &amp; Expenses'!$B$5:$B$104,"&gt;="&amp;A17,'Income &amp; Expenses'!$B$5:$B$104,"&lt;"&amp;EDATE(A17,1))</f>
        <v>0</v>
      </c>
      <c r="D17" s="11">
        <f t="shared" si="0"/>
        <v>0</v>
      </c>
      <c r="E17" s="11">
        <f>SUMIFS('Income &amp; Expenses'!$H$5:$H$104,'Income &amp; Expenses'!$C$5:$C$104,"Expense",'Income &amp; Expenses'!$D$5:$D$104,D17)</f>
        <v>0</v>
      </c>
    </row>
    <row r="18" spans="1:8" x14ac:dyDescent="0.35">
      <c r="A18" s="13">
        <v>46082</v>
      </c>
      <c r="B18" s="11">
        <f>SUMIFS('Income &amp; Expenses'!$H$5:$H$104,'Income &amp; Expenses'!$C$5:$C$104,"Income",'Income &amp; Expenses'!$B$5:$B$104,"&gt;="&amp;A18,'Income &amp; Expenses'!$B$5:$B$104,"&lt;"&amp;EDATE(A18,1))</f>
        <v>0</v>
      </c>
      <c r="C18" s="11">
        <f>SUMIFS('Income &amp; Expenses'!$H$5:$H$104,'Income &amp; Expenses'!$C$5:$C$104,"Expense",'Income &amp; Expenses'!$B$5:$B$104,"&gt;="&amp;A18,'Income &amp; Expenses'!$B$5:$B$104,"&lt;"&amp;EDATE(A18,1))</f>
        <v>0</v>
      </c>
      <c r="D18" s="11">
        <f t="shared" si="0"/>
        <v>0</v>
      </c>
    </row>
    <row r="19" spans="1:8" x14ac:dyDescent="0.35">
      <c r="A19" s="13">
        <v>46113</v>
      </c>
      <c r="B19" s="11">
        <f>SUMIFS('Income &amp; Expenses'!$H$5:$H$104,'Income &amp; Expenses'!$C$5:$C$104,"Income",'Income &amp; Expenses'!$B$5:$B$104,"&gt;="&amp;A19,'Income &amp; Expenses'!$B$5:$B$104,"&lt;"&amp;EDATE(A19,1))</f>
        <v>0</v>
      </c>
      <c r="C19" s="11">
        <f>SUMIFS('Income &amp; Expenses'!$H$5:$H$104,'Income &amp; Expenses'!$C$5:$C$104,"Expense",'Income &amp; Expenses'!$B$5:$B$104,"&gt;="&amp;A19,'Income &amp; Expenses'!$B$5:$B$104,"&lt;"&amp;EDATE(A19,1))</f>
        <v>0</v>
      </c>
      <c r="D19" s="11">
        <f t="shared" si="0"/>
        <v>0</v>
      </c>
    </row>
    <row r="20" spans="1:8" x14ac:dyDescent="0.35">
      <c r="A20" s="13">
        <v>46143</v>
      </c>
      <c r="B20" s="11">
        <f>SUMIFS('Income &amp; Expenses'!$H$5:$H$104,'Income &amp; Expenses'!$C$5:$C$104,"Income",'Income &amp; Expenses'!$B$5:$B$104,"&gt;="&amp;A20,'Income &amp; Expenses'!$B$5:$B$104,"&lt;"&amp;EDATE(A20,1))</f>
        <v>0</v>
      </c>
      <c r="C20" s="11">
        <f>SUMIFS('Income &amp; Expenses'!$H$5:$H$104,'Income &amp; Expenses'!$C$5:$C$104,"Expense",'Income &amp; Expenses'!$B$5:$B$104,"&gt;="&amp;A20,'Income &amp; Expenses'!$B$5:$B$104,"&lt;"&amp;EDATE(A20,1))</f>
        <v>0</v>
      </c>
      <c r="D20" s="11">
        <f t="shared" si="0"/>
        <v>0</v>
      </c>
    </row>
    <row r="21" spans="1:8" x14ac:dyDescent="0.35">
      <c r="A21" s="13">
        <v>46174</v>
      </c>
      <c r="B21" s="11">
        <f>SUMIFS('Income &amp; Expenses'!$H$5:$H$104,'Income &amp; Expenses'!$C$5:$C$104,"Income",'Income &amp; Expenses'!$B$5:$B$104,"&gt;="&amp;A21,'Income &amp; Expenses'!$B$5:$B$104,"&lt;"&amp;EDATE(A21,1))</f>
        <v>0</v>
      </c>
      <c r="C21" s="11">
        <f>SUMIFS('Income &amp; Expenses'!$H$5:$H$104,'Income &amp; Expenses'!$C$5:$C$104,"Expense",'Income &amp; Expenses'!$B$5:$B$104,"&gt;="&amp;A21,'Income &amp; Expenses'!$B$5:$B$104,"&lt;"&amp;EDATE(A21,1))</f>
        <v>0</v>
      </c>
      <c r="D21" s="11">
        <f t="shared" si="0"/>
        <v>0</v>
      </c>
    </row>
    <row r="22" spans="1:8" x14ac:dyDescent="0.35">
      <c r="A22" s="13">
        <v>46204</v>
      </c>
      <c r="B22" s="11">
        <f>SUMIFS('Income &amp; Expenses'!$H$5:$H$104,'Income &amp; Expenses'!$C$5:$C$104,"Income",'Income &amp; Expenses'!$B$5:$B$104,"&gt;="&amp;A22,'Income &amp; Expenses'!$B$5:$B$104,"&lt;"&amp;EDATE(A22,1))</f>
        <v>0</v>
      </c>
      <c r="C22" s="11">
        <f>SUMIFS('Income &amp; Expenses'!$H$5:$H$104,'Income &amp; Expenses'!$C$5:$C$104,"Expense",'Income &amp; Expenses'!$B$5:$B$104,"&gt;="&amp;A22,'Income &amp; Expenses'!$B$5:$B$104,"&lt;"&amp;EDATE(A22,1))</f>
        <v>0</v>
      </c>
      <c r="D22" s="11">
        <f t="shared" si="0"/>
        <v>0</v>
      </c>
    </row>
    <row r="23" spans="1:8" x14ac:dyDescent="0.35">
      <c r="A23" s="13">
        <v>46235</v>
      </c>
      <c r="B23" s="11">
        <f>SUMIFS('Income &amp; Expenses'!$H$5:$H$104,'Income &amp; Expenses'!$C$5:$C$104,"Income",'Income &amp; Expenses'!$B$5:$B$104,"&gt;="&amp;A23,'Income &amp; Expenses'!$B$5:$B$104,"&lt;"&amp;EDATE(A23,1))</f>
        <v>0</v>
      </c>
      <c r="C23" s="11">
        <f>SUMIFS('Income &amp; Expenses'!$H$5:$H$104,'Income &amp; Expenses'!$C$5:$C$104,"Expense",'Income &amp; Expenses'!$B$5:$B$104,"&gt;="&amp;A23,'Income &amp; Expenses'!$B$5:$B$104,"&lt;"&amp;EDATE(A23,1))</f>
        <v>0</v>
      </c>
      <c r="D23" s="11">
        <f t="shared" si="0"/>
        <v>0</v>
      </c>
    </row>
    <row r="24" spans="1:8" x14ac:dyDescent="0.35">
      <c r="A24" s="13">
        <v>46266</v>
      </c>
      <c r="B24" s="11">
        <f>SUMIFS('Income &amp; Expenses'!$H$5:$H$104,'Income &amp; Expenses'!$C$5:$C$104,"Income",'Income &amp; Expenses'!$B$5:$B$104,"&gt;="&amp;A24,'Income &amp; Expenses'!$B$5:$B$104,"&lt;"&amp;EDATE(A24,1))</f>
        <v>83950</v>
      </c>
      <c r="C24" s="11">
        <f>SUMIFS('Income &amp; Expenses'!$H$5:$H$104,'Income &amp; Expenses'!$C$5:$C$104,"Expense",'Income &amp; Expenses'!$B$5:$B$104,"&gt;="&amp;A24,'Income &amp; Expenses'!$B$5:$B$104,"&lt;"&amp;EDATE(A24,1))</f>
        <v>22299</v>
      </c>
      <c r="D24" s="11">
        <f t="shared" si="0"/>
        <v>61651</v>
      </c>
    </row>
    <row r="25" spans="1:8" x14ac:dyDescent="0.35">
      <c r="A25" s="13">
        <v>46296</v>
      </c>
      <c r="B25" s="11">
        <f>SUMIFS('Income &amp; Expenses'!$H$5:$H$104,'Income &amp; Expenses'!$C$5:$C$104,"Income",'Income &amp; Expenses'!$B$5:$B$104,"&gt;="&amp;A25,'Income &amp; Expenses'!$B$5:$B$104,"&lt;"&amp;EDATE(A25,1))</f>
        <v>0</v>
      </c>
      <c r="C25" s="11">
        <f>SUMIFS('Income &amp; Expenses'!$H$5:$H$104,'Income &amp; Expenses'!$C$5:$C$104,"Expense",'Income &amp; Expenses'!$B$5:$B$104,"&gt;="&amp;A25,'Income &amp; Expenses'!$B$5:$B$104,"&lt;"&amp;EDATE(A25,1))</f>
        <v>0</v>
      </c>
      <c r="D25" s="11">
        <f t="shared" si="0"/>
        <v>0</v>
      </c>
    </row>
    <row r="26" spans="1:8" x14ac:dyDescent="0.35">
      <c r="A26" s="13">
        <v>46327</v>
      </c>
      <c r="B26" s="11">
        <f>SUMIFS('Income &amp; Expenses'!$H$5:$H$104,'Income &amp; Expenses'!$C$5:$C$104,"Income",'Income &amp; Expenses'!$B$5:$B$104,"&gt;="&amp;A26,'Income &amp; Expenses'!$B$5:$B$104,"&lt;"&amp;EDATE(A26,1))</f>
        <v>0</v>
      </c>
      <c r="C26" s="11">
        <f>SUMIFS('Income &amp; Expenses'!$H$5:$H$104,'Income &amp; Expenses'!$C$5:$C$104,"Expense",'Income &amp; Expenses'!$B$5:$B$104,"&gt;="&amp;A26,'Income &amp; Expenses'!$B$5:$B$104,"&lt;"&amp;EDATE(A26,1))</f>
        <v>0</v>
      </c>
      <c r="D26" s="11">
        <f t="shared" si="0"/>
        <v>0</v>
      </c>
    </row>
    <row r="27" spans="1:8" x14ac:dyDescent="0.35">
      <c r="A27" s="13">
        <v>46357</v>
      </c>
      <c r="B27" s="11">
        <f>SUMIFS('Income &amp; Expenses'!$H$5:$H$104,'Income &amp; Expenses'!$C$5:$C$104,"Income",'Income &amp; Expenses'!$B$5:$B$104,"&gt;="&amp;A27,'Income &amp; Expenses'!$B$5:$B$104,"&lt;"&amp;EDATE(A27,1))</f>
        <v>0</v>
      </c>
      <c r="C27" s="11">
        <f>SUMIFS('Income &amp; Expenses'!$H$5:$H$104,'Income &amp; Expenses'!$C$5:$C$104,"Expense",'Income &amp; Expenses'!$B$5:$B$104,"&gt;="&amp;A27,'Income &amp; Expenses'!$B$5:$B$104,"&lt;"&amp;EDATE(A27,1))</f>
        <v>0</v>
      </c>
      <c r="D27" s="11">
        <f t="shared" si="0"/>
        <v>0</v>
      </c>
    </row>
    <row r="30" spans="1:8" x14ac:dyDescent="0.35">
      <c r="A30" s="15" t="s">
        <v>65</v>
      </c>
      <c r="B30" s="14"/>
      <c r="C30" s="14"/>
      <c r="D30" s="14"/>
      <c r="E30" s="14"/>
      <c r="F30" s="14"/>
      <c r="G30" s="14"/>
      <c r="H30" s="14"/>
    </row>
  </sheetData>
  <mergeCells count="2">
    <mergeCell ref="A30:H30"/>
    <mergeCell ref="A1:H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2790E-00E5-4CEC-8C40-7EC7576FE983}">
  <dimension ref="A1:A11"/>
  <sheetViews>
    <sheetView tabSelected="1" workbookViewId="0">
      <selection activeCell="E19" sqref="E19"/>
    </sheetView>
  </sheetViews>
  <sheetFormatPr defaultRowHeight="14.5" x14ac:dyDescent="0.35"/>
  <sheetData>
    <row r="1" spans="1:1" x14ac:dyDescent="0.35">
      <c r="A1" t="s">
        <v>2</v>
      </c>
    </row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5</v>
      </c>
    </row>
    <row r="5" spans="1:1" x14ac:dyDescent="0.35">
      <c r="A5" t="s">
        <v>6</v>
      </c>
    </row>
    <row r="6" spans="1:1" x14ac:dyDescent="0.35">
      <c r="A6" t="s">
        <v>7</v>
      </c>
    </row>
    <row r="7" spans="1:1" x14ac:dyDescent="0.35">
      <c r="A7" t="s">
        <v>78</v>
      </c>
    </row>
    <row r="8" spans="1:1" x14ac:dyDescent="0.35">
      <c r="A8" t="s">
        <v>8</v>
      </c>
    </row>
    <row r="9" spans="1:1" x14ac:dyDescent="0.35">
      <c r="A9" t="s">
        <v>9</v>
      </c>
    </row>
    <row r="10" spans="1:1" x14ac:dyDescent="0.35">
      <c r="A10" t="s">
        <v>10</v>
      </c>
    </row>
    <row r="11" spans="1:1" x14ac:dyDescent="0.35">
      <c r="A11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/>
  </sheetViews>
  <sheetFormatPr defaultRowHeight="14.5" x14ac:dyDescent="0.35"/>
  <sheetData>
    <row r="1" spans="1:5" x14ac:dyDescent="0.35">
      <c r="A1" s="10" t="s">
        <v>66</v>
      </c>
      <c r="B1" s="10" t="s">
        <v>67</v>
      </c>
      <c r="C1" s="10" t="s">
        <v>68</v>
      </c>
      <c r="D1" s="10" t="s">
        <v>69</v>
      </c>
      <c r="E1" s="10" t="s">
        <v>70</v>
      </c>
    </row>
    <row r="2" spans="1:5" x14ac:dyDescent="0.35">
      <c r="A2" t="s">
        <v>12</v>
      </c>
      <c r="B2" t="s">
        <v>13</v>
      </c>
      <c r="C2" t="s">
        <v>27</v>
      </c>
      <c r="D2" t="s">
        <v>29</v>
      </c>
      <c r="E2" t="s">
        <v>21</v>
      </c>
    </row>
    <row r="3" spans="1:5" x14ac:dyDescent="0.35">
      <c r="A3" t="s">
        <v>18</v>
      </c>
      <c r="B3" t="s">
        <v>23</v>
      </c>
      <c r="C3" t="s">
        <v>37</v>
      </c>
      <c r="D3" t="s">
        <v>15</v>
      </c>
      <c r="E3" t="s">
        <v>16</v>
      </c>
    </row>
    <row r="4" spans="1:5" x14ac:dyDescent="0.35">
      <c r="B4" t="s">
        <v>44</v>
      </c>
      <c r="C4" t="s">
        <v>47</v>
      </c>
      <c r="D4" t="s">
        <v>25</v>
      </c>
      <c r="E4" t="s">
        <v>49</v>
      </c>
    </row>
    <row r="5" spans="1:5" x14ac:dyDescent="0.35">
      <c r="B5" t="s">
        <v>34</v>
      </c>
      <c r="C5" t="s">
        <v>19</v>
      </c>
      <c r="D5" t="s">
        <v>42</v>
      </c>
      <c r="E5" t="s">
        <v>71</v>
      </c>
    </row>
    <row r="6" spans="1:5" x14ac:dyDescent="0.35">
      <c r="B6" t="s">
        <v>72</v>
      </c>
      <c r="C6" t="s">
        <v>59</v>
      </c>
      <c r="D6" t="s">
        <v>73</v>
      </c>
    </row>
    <row r="7" spans="1:5" x14ac:dyDescent="0.35">
      <c r="B7" t="s">
        <v>74</v>
      </c>
      <c r="C7" t="s">
        <v>40</v>
      </c>
      <c r="D7" t="s">
        <v>75</v>
      </c>
    </row>
    <row r="8" spans="1:5" x14ac:dyDescent="0.35">
      <c r="C8" t="s">
        <v>61</v>
      </c>
    </row>
    <row r="9" spans="1:5" x14ac:dyDescent="0.35">
      <c r="C9" t="s">
        <v>31</v>
      </c>
    </row>
    <row r="10" spans="1:5" x14ac:dyDescent="0.35">
      <c r="C10" t="s">
        <v>76</v>
      </c>
    </row>
    <row r="11" spans="1:5" x14ac:dyDescent="0.35">
      <c r="C11" t="s">
        <v>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Income &amp; Expenses</vt:lpstr>
      <vt:lpstr>Dashboard</vt:lpstr>
      <vt:lpstr>Sheet1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2026-10-05T16:32:29Z</dcterms:created>
  <dcterms:modified xsi:type="dcterms:W3CDTF">2026-10-22T16:55:48Z</dcterms:modified>
</cp:coreProperties>
</file>