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"/>
    </mc:Choice>
  </mc:AlternateContent>
  <xr:revisionPtr revIDLastSave="0" documentId="13_ncr:20001_{61CD4FB5-7FD9-4F0A-86BF-0B65AABD92C9}" xr6:coauthVersionLast="47" xr6:coauthVersionMax="47" xr10:uidLastSave="{00000000-0000-0000-0000-000000000000}"/>
  <bookViews>
    <workbookView xWindow="-110" yWindow="-110" windowWidth="19420" windowHeight="10420" activeTab="3" xr2:uid="{00000000-000D-0000-FFFF-FFFF00000000}"/>
  </bookViews>
  <sheets>
    <sheet name="GST Sales Register" sheetId="1" r:id="rId1"/>
    <sheet name="Dashboard" sheetId="2" r:id="rId2"/>
    <sheet name="Instructions" sheetId="3" r:id="rId3"/>
    <sheet name="Sheet1" sheetId="4" r:id="rId4"/>
  </sheets>
  <definedNames>
    <definedName name="_xlnm._FilterDatabase" localSheetId="0" hidden="1">'GST Sales Register'!$A$4:$W$54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3" i="2" l="1"/>
  <c r="E12" i="2"/>
  <c r="E11" i="2"/>
  <c r="E10" i="2"/>
  <c r="E9" i="2"/>
  <c r="B8" i="2"/>
  <c r="B7" i="2"/>
  <c r="B4" i="2"/>
  <c r="B3" i="2"/>
  <c r="M56" i="1"/>
  <c r="K56" i="1"/>
  <c r="J56" i="1"/>
  <c r="P54" i="1"/>
  <c r="N54" i="1"/>
  <c r="M54" i="1"/>
  <c r="L54" i="1"/>
  <c r="O54" i="1" s="1"/>
  <c r="A54" i="1"/>
  <c r="P53" i="1"/>
  <c r="N53" i="1"/>
  <c r="M53" i="1"/>
  <c r="L53" i="1"/>
  <c r="O53" i="1" s="1"/>
  <c r="A53" i="1"/>
  <c r="P52" i="1"/>
  <c r="N52" i="1"/>
  <c r="M52" i="1"/>
  <c r="L52" i="1"/>
  <c r="O52" i="1" s="1"/>
  <c r="A52" i="1"/>
  <c r="P51" i="1"/>
  <c r="N51" i="1"/>
  <c r="M51" i="1"/>
  <c r="L51" i="1"/>
  <c r="O51" i="1" s="1"/>
  <c r="A51" i="1"/>
  <c r="P50" i="1"/>
  <c r="N50" i="1"/>
  <c r="M50" i="1"/>
  <c r="L50" i="1"/>
  <c r="O50" i="1" s="1"/>
  <c r="A50" i="1"/>
  <c r="P49" i="1"/>
  <c r="N49" i="1"/>
  <c r="M49" i="1"/>
  <c r="L49" i="1"/>
  <c r="O49" i="1" s="1"/>
  <c r="A49" i="1"/>
  <c r="P48" i="1"/>
  <c r="N48" i="1"/>
  <c r="M48" i="1"/>
  <c r="L48" i="1"/>
  <c r="O48" i="1" s="1"/>
  <c r="A48" i="1"/>
  <c r="P47" i="1"/>
  <c r="N47" i="1"/>
  <c r="M47" i="1"/>
  <c r="L47" i="1"/>
  <c r="O47" i="1" s="1"/>
  <c r="A47" i="1"/>
  <c r="P46" i="1"/>
  <c r="N46" i="1"/>
  <c r="M46" i="1"/>
  <c r="L46" i="1"/>
  <c r="O46" i="1" s="1"/>
  <c r="A46" i="1"/>
  <c r="P45" i="1"/>
  <c r="N45" i="1"/>
  <c r="M45" i="1"/>
  <c r="L45" i="1"/>
  <c r="O45" i="1" s="1"/>
  <c r="A45" i="1"/>
  <c r="P44" i="1"/>
  <c r="N44" i="1"/>
  <c r="M44" i="1"/>
  <c r="L44" i="1"/>
  <c r="O44" i="1" s="1"/>
  <c r="A44" i="1"/>
  <c r="P43" i="1"/>
  <c r="N43" i="1"/>
  <c r="M43" i="1"/>
  <c r="L43" i="1"/>
  <c r="O43" i="1" s="1"/>
  <c r="A43" i="1"/>
  <c r="P42" i="1"/>
  <c r="N42" i="1"/>
  <c r="M42" i="1"/>
  <c r="L42" i="1"/>
  <c r="O42" i="1" s="1"/>
  <c r="A42" i="1"/>
  <c r="P41" i="1"/>
  <c r="N41" i="1"/>
  <c r="M41" i="1"/>
  <c r="L41" i="1"/>
  <c r="O41" i="1" s="1"/>
  <c r="A41" i="1"/>
  <c r="P40" i="1"/>
  <c r="N40" i="1"/>
  <c r="M40" i="1"/>
  <c r="L40" i="1"/>
  <c r="O40" i="1" s="1"/>
  <c r="A40" i="1"/>
  <c r="P39" i="1"/>
  <c r="N39" i="1"/>
  <c r="M39" i="1"/>
  <c r="L39" i="1"/>
  <c r="O39" i="1" s="1"/>
  <c r="A39" i="1"/>
  <c r="P38" i="1"/>
  <c r="N38" i="1"/>
  <c r="M38" i="1"/>
  <c r="L38" i="1"/>
  <c r="O38" i="1" s="1"/>
  <c r="A38" i="1"/>
  <c r="P37" i="1"/>
  <c r="N37" i="1"/>
  <c r="M37" i="1"/>
  <c r="L37" i="1"/>
  <c r="O37" i="1" s="1"/>
  <c r="A37" i="1"/>
  <c r="P36" i="1"/>
  <c r="N36" i="1"/>
  <c r="M36" i="1"/>
  <c r="L36" i="1"/>
  <c r="O36" i="1" s="1"/>
  <c r="A36" i="1"/>
  <c r="P35" i="1"/>
  <c r="N35" i="1"/>
  <c r="M35" i="1"/>
  <c r="L35" i="1"/>
  <c r="O35" i="1" s="1"/>
  <c r="A35" i="1"/>
  <c r="P34" i="1"/>
  <c r="N34" i="1"/>
  <c r="M34" i="1"/>
  <c r="L34" i="1"/>
  <c r="O34" i="1" s="1"/>
  <c r="A34" i="1"/>
  <c r="P33" i="1"/>
  <c r="N33" i="1"/>
  <c r="M33" i="1"/>
  <c r="L33" i="1"/>
  <c r="O33" i="1" s="1"/>
  <c r="A33" i="1"/>
  <c r="P32" i="1"/>
  <c r="N32" i="1"/>
  <c r="M32" i="1"/>
  <c r="L32" i="1"/>
  <c r="O32" i="1" s="1"/>
  <c r="A32" i="1"/>
  <c r="P31" i="1"/>
  <c r="N31" i="1"/>
  <c r="M31" i="1"/>
  <c r="L31" i="1"/>
  <c r="O31" i="1" s="1"/>
  <c r="A31" i="1"/>
  <c r="P30" i="1"/>
  <c r="N30" i="1"/>
  <c r="M30" i="1"/>
  <c r="L30" i="1"/>
  <c r="O30" i="1" s="1"/>
  <c r="A30" i="1"/>
  <c r="P29" i="1"/>
  <c r="N29" i="1"/>
  <c r="M29" i="1"/>
  <c r="L29" i="1"/>
  <c r="O29" i="1" s="1"/>
  <c r="A29" i="1"/>
  <c r="P28" i="1"/>
  <c r="N28" i="1"/>
  <c r="M28" i="1"/>
  <c r="L28" i="1"/>
  <c r="O28" i="1" s="1"/>
  <c r="A28" i="1"/>
  <c r="P27" i="1"/>
  <c r="N27" i="1"/>
  <c r="M27" i="1"/>
  <c r="L27" i="1"/>
  <c r="O27" i="1" s="1"/>
  <c r="A27" i="1"/>
  <c r="P26" i="1"/>
  <c r="N26" i="1"/>
  <c r="M26" i="1"/>
  <c r="L26" i="1"/>
  <c r="O26" i="1" s="1"/>
  <c r="A26" i="1"/>
  <c r="P25" i="1"/>
  <c r="N25" i="1"/>
  <c r="M25" i="1"/>
  <c r="L25" i="1"/>
  <c r="O25" i="1" s="1"/>
  <c r="A25" i="1"/>
  <c r="P24" i="1"/>
  <c r="N24" i="1"/>
  <c r="M24" i="1"/>
  <c r="L24" i="1"/>
  <c r="O24" i="1" s="1"/>
  <c r="A24" i="1"/>
  <c r="P23" i="1"/>
  <c r="N23" i="1"/>
  <c r="M23" i="1"/>
  <c r="L23" i="1"/>
  <c r="O23" i="1" s="1"/>
  <c r="A23" i="1"/>
  <c r="P22" i="1"/>
  <c r="N22" i="1"/>
  <c r="M22" i="1"/>
  <c r="L22" i="1"/>
  <c r="O22" i="1" s="1"/>
  <c r="A22" i="1"/>
  <c r="P21" i="1"/>
  <c r="N21" i="1"/>
  <c r="M21" i="1"/>
  <c r="L21" i="1"/>
  <c r="O21" i="1" s="1"/>
  <c r="A21" i="1"/>
  <c r="P20" i="1"/>
  <c r="N20" i="1"/>
  <c r="M20" i="1"/>
  <c r="L20" i="1"/>
  <c r="O20" i="1" s="1"/>
  <c r="A20" i="1"/>
  <c r="P19" i="1"/>
  <c r="N19" i="1"/>
  <c r="M19" i="1"/>
  <c r="L19" i="1"/>
  <c r="O19" i="1" s="1"/>
  <c r="A19" i="1"/>
  <c r="P18" i="1"/>
  <c r="N18" i="1"/>
  <c r="M18" i="1"/>
  <c r="L18" i="1"/>
  <c r="O18" i="1" s="1"/>
  <c r="A18" i="1"/>
  <c r="P17" i="1"/>
  <c r="N17" i="1"/>
  <c r="M17" i="1"/>
  <c r="L17" i="1"/>
  <c r="O17" i="1" s="1"/>
  <c r="A17" i="1"/>
  <c r="P16" i="1"/>
  <c r="N16" i="1"/>
  <c r="M16" i="1"/>
  <c r="L16" i="1"/>
  <c r="O16" i="1" s="1"/>
  <c r="A16" i="1"/>
  <c r="P15" i="1"/>
  <c r="N15" i="1"/>
  <c r="M15" i="1"/>
  <c r="L15" i="1"/>
  <c r="O15" i="1" s="1"/>
  <c r="A15" i="1"/>
  <c r="N14" i="1"/>
  <c r="M14" i="1"/>
  <c r="L14" i="1"/>
  <c r="O14" i="1" s="1"/>
  <c r="P14" i="1" s="1"/>
  <c r="A14" i="1"/>
  <c r="N13" i="1"/>
  <c r="M13" i="1"/>
  <c r="L13" i="1"/>
  <c r="O13" i="1" s="1"/>
  <c r="P13" i="1" s="1"/>
  <c r="A13" i="1"/>
  <c r="N12" i="1"/>
  <c r="M12" i="1"/>
  <c r="L12" i="1"/>
  <c r="O12" i="1" s="1"/>
  <c r="P12" i="1" s="1"/>
  <c r="A12" i="1"/>
  <c r="N11" i="1"/>
  <c r="M11" i="1"/>
  <c r="L11" i="1"/>
  <c r="O11" i="1" s="1"/>
  <c r="P11" i="1" s="1"/>
  <c r="A11" i="1"/>
  <c r="N10" i="1"/>
  <c r="M10" i="1"/>
  <c r="L10" i="1"/>
  <c r="O10" i="1" s="1"/>
  <c r="P10" i="1" s="1"/>
  <c r="A10" i="1"/>
  <c r="N9" i="1"/>
  <c r="M9" i="1"/>
  <c r="L9" i="1"/>
  <c r="O9" i="1" s="1"/>
  <c r="P9" i="1" s="1"/>
  <c r="A9" i="1"/>
  <c r="N8" i="1"/>
  <c r="M8" i="1"/>
  <c r="L8" i="1"/>
  <c r="O8" i="1" s="1"/>
  <c r="P8" i="1" s="1"/>
  <c r="A8" i="1"/>
  <c r="N7" i="1"/>
  <c r="M7" i="1"/>
  <c r="L7" i="1"/>
  <c r="O7" i="1" s="1"/>
  <c r="P7" i="1" s="1"/>
  <c r="A7" i="1"/>
  <c r="N6" i="1"/>
  <c r="M6" i="1"/>
  <c r="L6" i="1"/>
  <c r="O6" i="1" s="1"/>
  <c r="P6" i="1" s="1"/>
  <c r="E5" i="2" s="1"/>
  <c r="A6" i="1"/>
  <c r="N5" i="1"/>
  <c r="N56" i="1" s="1"/>
  <c r="M5" i="1"/>
  <c r="L5" i="1"/>
  <c r="L56" i="1" s="1"/>
  <c r="A5" i="1"/>
  <c r="O5" i="1" l="1"/>
  <c r="B5" i="2" l="1"/>
  <c r="O56" i="1"/>
  <c r="P5" i="1"/>
  <c r="P56" i="1" l="1"/>
  <c r="E4" i="2"/>
  <c r="B6" i="2"/>
</calcChain>
</file>

<file path=xl/sharedStrings.xml><?xml version="1.0" encoding="utf-8"?>
<sst xmlns="http://schemas.openxmlformats.org/spreadsheetml/2006/main" count="198" uniqueCount="122">
  <si>
    <t>GST SALES REGISTER</t>
  </si>
  <si>
    <t>Sales invoice register with GST, taxable value and tax calculations</t>
  </si>
  <si>
    <t>S.No.</t>
  </si>
  <si>
    <t>Invoice Date</t>
  </si>
  <si>
    <t>Invoice No.</t>
  </si>
  <si>
    <t>Customer Name</t>
  </si>
  <si>
    <t>GSTIN</t>
  </si>
  <si>
    <t>Place of Supply</t>
  </si>
  <si>
    <t>Tax Type</t>
  </si>
  <si>
    <t>Payment Mode</t>
  </si>
  <si>
    <t>Due Date</t>
  </si>
  <si>
    <t>Taxable Value</t>
  </si>
  <si>
    <t>GST Rate</t>
  </si>
  <si>
    <t>CGST</t>
  </si>
  <si>
    <t>SGST</t>
  </si>
  <si>
    <t>IGST</t>
  </si>
  <si>
    <t>Total GST</t>
  </si>
  <si>
    <t>Invoice Total</t>
  </si>
  <si>
    <t>Payment Status</t>
  </si>
  <si>
    <t>E-Invoice Status</t>
  </si>
  <si>
    <t>E-Way Bill No.</t>
  </si>
  <si>
    <t>Item/Service Description</t>
  </si>
  <si>
    <t>HSN/SAC</t>
  </si>
  <si>
    <t>Salesperson</t>
  </si>
  <si>
    <t>Remarks</t>
  </si>
  <si>
    <t>INV-1001</t>
  </si>
  <si>
    <t>ABC Traders</t>
  </si>
  <si>
    <t>23ABCDE1234F1Z5</t>
  </si>
  <si>
    <t>Madhya Pradesh</t>
  </si>
  <si>
    <t>Intra-State</t>
  </si>
  <si>
    <t>Bank Transfer</t>
  </si>
  <si>
    <t>Paid</t>
  </si>
  <si>
    <t>Generated</t>
  </si>
  <si>
    <t>231234567890</t>
  </si>
  <si>
    <t>Office stationery</t>
  </si>
  <si>
    <t>4820</t>
  </si>
  <si>
    <t>Amit</t>
  </si>
  <si>
    <t>Regular customer</t>
  </si>
  <si>
    <t>INV-1002</t>
  </si>
  <si>
    <t>Sharma Enterprises</t>
  </si>
  <si>
    <t>09ABCDE5678G1Z2</t>
  </si>
  <si>
    <t>Uttar Pradesh</t>
  </si>
  <si>
    <t>Inter-State</t>
  </si>
  <si>
    <t>UPI</t>
  </si>
  <si>
    <t>Computer accessories</t>
  </si>
  <si>
    <t>8471</t>
  </si>
  <si>
    <t>Rohit</t>
  </si>
  <si>
    <t>INV-1003</t>
  </si>
  <si>
    <t>Gwalior Foods</t>
  </si>
  <si>
    <t>23FGHIJ2345K1Z8</t>
  </si>
  <si>
    <t>Cash</t>
  </si>
  <si>
    <t>Not Required</t>
  </si>
  <si>
    <t>Packaged food items</t>
  </si>
  <si>
    <t>2106</t>
  </si>
  <si>
    <t>INV-1004</t>
  </si>
  <si>
    <t>Delhi Office Solutions</t>
  </si>
  <si>
    <t>07KLMNO6789P1Z4</t>
  </si>
  <si>
    <t>Delhi</t>
  </si>
  <si>
    <t>Pending</t>
  </si>
  <si>
    <t>071122334455</t>
  </si>
  <si>
    <t>Office equipment</t>
  </si>
  <si>
    <t>9403</t>
  </si>
  <si>
    <t>Neha</t>
  </si>
  <si>
    <t>Payment due</t>
  </si>
  <si>
    <t>INV-1005</t>
  </si>
  <si>
    <t>Bhopal Print Hub</t>
  </si>
  <si>
    <t>23PQRST3456U1Z7</t>
  </si>
  <si>
    <t>231998877665</t>
  </si>
  <si>
    <t>Printing services</t>
  </si>
  <si>
    <t>8443</t>
  </si>
  <si>
    <t>INV-1006</t>
  </si>
  <si>
    <t>Rajasthan Supplies</t>
  </si>
  <si>
    <t>08UVWXY7890Z1Z3</t>
  </si>
  <si>
    <t>Rajasthan</t>
  </si>
  <si>
    <t>Partial</t>
  </si>
  <si>
    <t>081234567890</t>
  </si>
  <si>
    <t>Electrical supplies</t>
  </si>
  <si>
    <t>8536</t>
  </si>
  <si>
    <t>Part payment received</t>
  </si>
  <si>
    <t>INV-1007</t>
  </si>
  <si>
    <t>MP Tech Services</t>
  </si>
  <si>
    <t>23ABCDE9876F1Z1</t>
  </si>
  <si>
    <t>IT support services</t>
  </si>
  <si>
    <t>9983</t>
  </si>
  <si>
    <t>INV-1008</t>
  </si>
  <si>
    <t>Khan Hardware</t>
  </si>
  <si>
    <t>23FGHIJ8765K1Z9</t>
  </si>
  <si>
    <t>231111222333</t>
  </si>
  <si>
    <t>Hardware materials</t>
  </si>
  <si>
    <t>7318</t>
  </si>
  <si>
    <t>INV-1009</t>
  </si>
  <si>
    <t>National Distributors</t>
  </si>
  <si>
    <t>27LMNOP4567Q1Z6</t>
  </si>
  <si>
    <t>Maharashtra</t>
  </si>
  <si>
    <t>271234567890</t>
  </si>
  <si>
    <t>Wholesale goods</t>
  </si>
  <si>
    <t>3926</t>
  </si>
  <si>
    <t>Follow up required</t>
  </si>
  <si>
    <t>INV-1010</t>
  </si>
  <si>
    <t>City Mart</t>
  </si>
  <si>
    <t>23RSTUV1234W1Z5</t>
  </si>
  <si>
    <t>Grocery products</t>
  </si>
  <si>
    <t>1905</t>
  </si>
  <si>
    <t>TOTAL / SUMMARY</t>
  </si>
  <si>
    <t>GST SALES REGISTER DASHBOARD</t>
  </si>
  <si>
    <t>Total Invoices</t>
  </si>
  <si>
    <t>Sales by Tax Type</t>
  </si>
  <si>
    <t>Taxable Sales</t>
  </si>
  <si>
    <t>Invoice Value</t>
  </si>
  <si>
    <t>Paid Invoices</t>
  </si>
  <si>
    <t>Pending Invoices</t>
  </si>
  <si>
    <t>Overdue</t>
  </si>
  <si>
    <t>Cancelled</t>
  </si>
  <si>
    <t>GST SALES REGISTER - QUICK GUIDE</t>
  </si>
  <si>
    <t>Purpose</t>
  </si>
  <si>
    <t>Record sales invoices and automatically calculate CGST, SGST, IGST, GST and invoice totals.</t>
  </si>
  <si>
    <t>Select Intra-State for CGST + SGST or Inter-State for IGST.</t>
  </si>
  <si>
    <t>Select the applicable GST rate from the dropdown.</t>
  </si>
  <si>
    <t>Automatically calculated as Taxable Value + Total GST.</t>
  </si>
  <si>
    <t>Use Paid, Pending, Partial, Overdue or Cancelled.</t>
  </si>
  <si>
    <t>Dashboard</t>
  </si>
  <si>
    <t>Shows key sales, GST and payment-status summaries.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</si>
</sst>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\-mmm\-yyyy"/>
    <numFmt numFmtId="166" formatCode="\₹#,##0.00"/>
  </numFmts>
  <fonts count="9" x14ac:knownFonts="1">
    <font>
      <sz val="11"/>
      <color theme="1"/>
      <name val="Calibri"/>
      <family val="2"/>
      <scheme val="minor"/>
    </font>
    <font>
      <b/>
      <sz val="18"/>
      <color rgb="FFFFFFFF"/>
      <name val="Calibri"/>
    </font>
    <font>
      <b/>
      <sz val="11"/>
      <color rgb="FFFFFFFF"/>
      <name val="Calibri"/>
    </font>
    <font>
      <b/>
      <sz val="11"/>
      <name val="Calibri"/>
    </font>
    <font>
      <b/>
      <sz val="12"/>
      <name val="Calibri"/>
    </font>
    <font>
      <b/>
      <sz val="16"/>
      <color rgb="FFFFFFFF"/>
      <name val="Calibri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666666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70AD47"/>
      </patternFill>
    </fill>
    <fill>
      <patternFill patternType="solid">
        <fgColor rgb="FFE2F0D9"/>
      </patternFill>
    </fill>
    <fill>
      <patternFill patternType="solid">
        <fgColor rgb="FF5B9BD5"/>
      </patternFill>
    </fill>
    <fill>
      <patternFill patternType="solid">
        <fgColor rgb="FFD9EAF7"/>
      </patternFill>
    </fill>
    <fill>
      <patternFill patternType="solid">
        <fgColor theme="3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7C9D6"/>
      </left>
      <right style="thin">
        <color rgb="FFB7C9D6"/>
      </right>
      <top/>
      <bottom style="thin">
        <color rgb="FFB7C9D6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vertical="center" wrapText="1"/>
    </xf>
    <xf numFmtId="165" fontId="0" fillId="0" borderId="1" xfId="0" applyNumberFormat="1" applyBorder="1" applyAlignment="1">
      <alignment vertical="center" wrapText="1"/>
    </xf>
    <xf numFmtId="166" fontId="0" fillId="0" borderId="1" xfId="0" applyNumberFormat="1" applyBorder="1" applyAlignment="1">
      <alignment vertical="center" wrapText="1"/>
    </xf>
    <xf numFmtId="9" fontId="0" fillId="0" borderId="1" xfId="0" applyNumberFormat="1" applyBorder="1" applyAlignment="1">
      <alignment vertical="center" wrapText="1"/>
    </xf>
    <xf numFmtId="166" fontId="3" fillId="4" borderId="1" xfId="0" applyNumberFormat="1" applyFont="1" applyFill="1" applyBorder="1"/>
    <xf numFmtId="0" fontId="2" fillId="5" borderId="1" xfId="0" applyFont="1" applyFill="1" applyBorder="1"/>
    <xf numFmtId="0" fontId="4" fillId="6" borderId="1" xfId="0" applyFont="1" applyFill="1" applyBorder="1"/>
    <xf numFmtId="0" fontId="2" fillId="2" borderId="0" xfId="0" applyFont="1" applyFill="1"/>
    <xf numFmtId="166" fontId="4" fillId="6" borderId="1" xfId="0" applyNumberFormat="1" applyFont="1" applyFill="1" applyBorder="1"/>
    <xf numFmtId="166" fontId="0" fillId="0" borderId="0" xfId="0" applyNumberFormat="1"/>
    <xf numFmtId="0" fontId="2" fillId="5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1" fillId="7" borderId="0" xfId="0" applyFont="1" applyFill="1" applyAlignment="1">
      <alignment horizontal="center" vertical="center"/>
    </xf>
    <xf numFmtId="0" fontId="0" fillId="7" borderId="0" xfId="0" applyFill="1"/>
    <xf numFmtId="0" fontId="0" fillId="0" borderId="3" xfId="0" applyBorder="1" applyAlignment="1">
      <alignment vertical="center" wrapText="1"/>
    </xf>
    <xf numFmtId="165" fontId="0" fillId="0" borderId="3" xfId="0" applyNumberFormat="1" applyBorder="1" applyAlignment="1">
      <alignment vertical="center" wrapText="1"/>
    </xf>
    <xf numFmtId="166" fontId="0" fillId="0" borderId="3" xfId="0" applyNumberFormat="1" applyBorder="1" applyAlignment="1">
      <alignment vertical="center" wrapText="1"/>
    </xf>
    <xf numFmtId="9" fontId="0" fillId="0" borderId="3" xfId="0" applyNumberFormat="1" applyBorder="1" applyAlignment="1">
      <alignment vertical="center" wrapText="1"/>
    </xf>
    <xf numFmtId="0" fontId="7" fillId="7" borderId="2" xfId="0" applyFont="1" applyFill="1" applyBorder="1" applyAlignment="1">
      <alignment horizontal="center" vertical="center"/>
    </xf>
    <xf numFmtId="0" fontId="0" fillId="7" borderId="0" xfId="0" applyFill="1" applyAlignment="1">
      <alignment vertical="center"/>
    </xf>
    <xf numFmtId="0" fontId="5" fillId="7" borderId="0" xfId="0" applyFont="1" applyFill="1" applyAlignment="1">
      <alignment horizontal="center"/>
    </xf>
    <xf numFmtId="0" fontId="8" fillId="0" borderId="2" xfId="0" applyFont="1" applyBorder="1" applyAlignment="1">
      <alignment horizontal="center"/>
    </xf>
    <xf numFmtId="0" fontId="6" fillId="0" borderId="2" xfId="0" applyFont="1" applyBorder="1"/>
  </cellXfs>
  <cellStyles count="1">
    <cellStyle name="Normal" xfId="0" builtinId="0"/>
  </cellStyles>
  <dxfs count="3">
    <dxf>
      <fill>
        <patternFill patternType="solid">
          <fgColor rgb="FFFCE4D6"/>
        </patternFill>
      </fill>
    </dxf>
    <dxf>
      <fill>
        <patternFill patternType="solid">
          <fgColor rgb="FFE2F0D9"/>
        </patternFill>
      </fill>
    </dxf>
    <dxf>
      <fill>
        <patternFill patternType="solid">
          <fgColor rgb="FFF4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Sales by Tax Type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invertIfNegative val="1"/>
          <c:dPt>
            <c:idx val="0"/>
            <c:invertIfNegative val="1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1"/>
            <c:invertIfNegative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cat>
            <c:strRef>
              <c:f>Dashboard!$D$4:$D$5</c:f>
              <c:strCache>
                <c:ptCount val="2"/>
                <c:pt idx="0">
                  <c:v>Intra-State</c:v>
                </c:pt>
                <c:pt idx="1">
                  <c:v>Inter-State</c:v>
                </c:pt>
              </c:strCache>
            </c:strRef>
          </c:cat>
          <c:val>
            <c:numRef>
              <c:f>Dashboard!$E$4:$E$5</c:f>
              <c:numCache>
                <c:formatCode>\₹#,##0.00</c:formatCode>
                <c:ptCount val="2"/>
                <c:pt idx="0">
                  <c:v>136525</c:v>
                </c:pt>
                <c:pt idx="1">
                  <c:v>233050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98-4945-B73D-BAAE7A54AB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Tax Type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Invoice Value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\₹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Payment Status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Dashboard!$D$9:$D$13</c:f>
              <c:strCache>
                <c:ptCount val="5"/>
                <c:pt idx="0">
                  <c:v>Paid</c:v>
                </c:pt>
                <c:pt idx="1">
                  <c:v>Pending</c:v>
                </c:pt>
                <c:pt idx="2">
                  <c:v>Partial</c:v>
                </c:pt>
                <c:pt idx="3">
                  <c:v>Overdue</c:v>
                </c:pt>
                <c:pt idx="4">
                  <c:v>Cancelled</c:v>
                </c:pt>
              </c:strCache>
            </c:strRef>
          </c:cat>
          <c:val>
            <c:numRef>
              <c:f>Dashboard!$E$9:$E$13</c:f>
              <c:numCache>
                <c:formatCode>General</c:formatCode>
                <c:ptCount val="5"/>
                <c:pt idx="0">
                  <c:v>7</c:v>
                </c:pt>
                <c:pt idx="1">
                  <c:v>2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DD-402E-9B83-0B8693144FB0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219363</xdr:colOff>
      <xdr:row>15</xdr:row>
      <xdr:rowOff>23090</xdr:rowOff>
    </xdr:from>
    <xdr:ext cx="396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3</xdr:col>
      <xdr:colOff>1246909</xdr:colOff>
      <xdr:row>14</xdr:row>
      <xdr:rowOff>69273</xdr:rowOff>
    </xdr:from>
    <xdr:ext cx="3960000" cy="252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showGridLines="0" zoomScale="40" zoomScaleNormal="40" workbookViewId="0">
      <pane ySplit="4" topLeftCell="A5" activePane="bottomLeft" state="frozen"/>
      <selection pane="bottomLeft" activeCell="A4" sqref="A4:XFD4"/>
    </sheetView>
  </sheetViews>
  <sheetFormatPr defaultRowHeight="14.5" x14ac:dyDescent="0.35"/>
  <cols>
    <col min="1" max="1" width="8" customWidth="1"/>
    <col min="2" max="3" width="14" customWidth="1"/>
    <col min="4" max="4" width="24" customWidth="1"/>
    <col min="5" max="5" width="20" customWidth="1"/>
    <col min="6" max="6" width="18" customWidth="1"/>
    <col min="7" max="7" width="15" customWidth="1"/>
    <col min="8" max="8" width="16" customWidth="1"/>
    <col min="9" max="9" width="14" customWidth="1"/>
    <col min="10" max="10" width="15" customWidth="1"/>
    <col min="11" max="11" width="11" customWidth="1"/>
    <col min="12" max="15" width="14" customWidth="1"/>
    <col min="16" max="16" width="16" customWidth="1"/>
    <col min="17" max="17" width="15" customWidth="1"/>
    <col min="18" max="18" width="17" customWidth="1"/>
    <col min="19" max="19" width="18" customWidth="1"/>
    <col min="20" max="20" width="26" customWidth="1"/>
    <col min="21" max="21" width="12" customWidth="1"/>
    <col min="22" max="22" width="16" customWidth="1"/>
    <col min="23" max="23" width="24" customWidth="1"/>
  </cols>
  <sheetData>
    <row r="1" spans="1:23" ht="30" customHeight="1" x14ac:dyDescent="0.3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3" ht="20" customHeight="1" x14ac:dyDescent="0.35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4" spans="1:23" s="21" customFormat="1" ht="35" customHeight="1" x14ac:dyDescent="0.35">
      <c r="A4" s="21" t="s">
        <v>2</v>
      </c>
      <c r="B4" s="21" t="s">
        <v>3</v>
      </c>
      <c r="C4" s="21" t="s">
        <v>4</v>
      </c>
      <c r="D4" s="21" t="s">
        <v>5</v>
      </c>
      <c r="E4" s="21" t="s">
        <v>6</v>
      </c>
      <c r="F4" s="21" t="s">
        <v>7</v>
      </c>
      <c r="G4" s="21" t="s">
        <v>8</v>
      </c>
      <c r="H4" s="21" t="s">
        <v>9</v>
      </c>
      <c r="I4" s="21" t="s">
        <v>10</v>
      </c>
      <c r="J4" s="21" t="s">
        <v>11</v>
      </c>
      <c r="K4" s="21" t="s">
        <v>12</v>
      </c>
      <c r="L4" s="21" t="s">
        <v>13</v>
      </c>
      <c r="M4" s="21" t="s">
        <v>14</v>
      </c>
      <c r="N4" s="21" t="s">
        <v>15</v>
      </c>
      <c r="O4" s="21" t="s">
        <v>16</v>
      </c>
      <c r="P4" s="21" t="s">
        <v>17</v>
      </c>
      <c r="Q4" s="21" t="s">
        <v>18</v>
      </c>
      <c r="R4" s="21" t="s">
        <v>19</v>
      </c>
      <c r="S4" s="21" t="s">
        <v>20</v>
      </c>
      <c r="T4" s="21" t="s">
        <v>21</v>
      </c>
      <c r="U4" s="21" t="s">
        <v>22</v>
      </c>
      <c r="V4" s="21" t="s">
        <v>23</v>
      </c>
      <c r="W4" s="21" t="s">
        <v>24</v>
      </c>
    </row>
    <row r="5" spans="1:23" x14ac:dyDescent="0.35">
      <c r="A5" s="17">
        <f t="shared" ref="A5:A14" si="0">ROW()-4</f>
        <v>1</v>
      </c>
      <c r="B5" s="18">
        <v>46266</v>
      </c>
      <c r="C5" s="17" t="s">
        <v>25</v>
      </c>
      <c r="D5" s="17" t="s">
        <v>26</v>
      </c>
      <c r="E5" s="17" t="s">
        <v>27</v>
      </c>
      <c r="F5" s="17" t="s">
        <v>28</v>
      </c>
      <c r="G5" s="17" t="s">
        <v>29</v>
      </c>
      <c r="H5" s="17" t="s">
        <v>30</v>
      </c>
      <c r="I5" s="18">
        <v>46280</v>
      </c>
      <c r="J5" s="19">
        <v>25000</v>
      </c>
      <c r="K5" s="20">
        <v>0.18</v>
      </c>
      <c r="L5" s="19">
        <f t="shared" ref="L5:L36" si="1">IF(G5="Intra-State",J5*K5/2,0)</f>
        <v>2250</v>
      </c>
      <c r="M5" s="19">
        <f t="shared" ref="M5:M36" si="2">IF(G5="Intra-State",J5*K5/2,0)</f>
        <v>2250</v>
      </c>
      <c r="N5" s="19">
        <f t="shared" ref="N5:N36" si="3">IF(G5="Inter-State",J5*K5,0)</f>
        <v>0</v>
      </c>
      <c r="O5" s="19">
        <f t="shared" ref="O5:O36" si="4">SUM(L5:N5)</f>
        <v>4500</v>
      </c>
      <c r="P5" s="19">
        <f t="shared" ref="P5:P14" si="5">J5+O5</f>
        <v>29500</v>
      </c>
      <c r="Q5" s="17" t="s">
        <v>31</v>
      </c>
      <c r="R5" s="17" t="s">
        <v>32</v>
      </c>
      <c r="S5" s="17" t="s">
        <v>33</v>
      </c>
      <c r="T5" s="17" t="s">
        <v>34</v>
      </c>
      <c r="U5" s="17" t="s">
        <v>35</v>
      </c>
      <c r="V5" s="17" t="s">
        <v>36</v>
      </c>
      <c r="W5" s="17" t="s">
        <v>37</v>
      </c>
    </row>
    <row r="6" spans="1:23" x14ac:dyDescent="0.35">
      <c r="A6" s="1">
        <f t="shared" si="0"/>
        <v>2</v>
      </c>
      <c r="B6" s="2">
        <v>46268</v>
      </c>
      <c r="C6" s="1" t="s">
        <v>38</v>
      </c>
      <c r="D6" s="1" t="s">
        <v>39</v>
      </c>
      <c r="E6" s="1" t="s">
        <v>40</v>
      </c>
      <c r="F6" s="1" t="s">
        <v>41</v>
      </c>
      <c r="G6" s="1" t="s">
        <v>42</v>
      </c>
      <c r="H6" s="1" t="s">
        <v>43</v>
      </c>
      <c r="I6" s="2">
        <v>46283</v>
      </c>
      <c r="J6" s="3">
        <v>42000</v>
      </c>
      <c r="K6" s="4">
        <v>0.18</v>
      </c>
      <c r="L6" s="3">
        <f t="shared" si="1"/>
        <v>0</v>
      </c>
      <c r="M6" s="3">
        <f t="shared" si="2"/>
        <v>0</v>
      </c>
      <c r="N6" s="3">
        <f t="shared" si="3"/>
        <v>7560</v>
      </c>
      <c r="O6" s="3">
        <f t="shared" si="4"/>
        <v>7560</v>
      </c>
      <c r="P6" s="3">
        <f t="shared" si="5"/>
        <v>49560</v>
      </c>
      <c r="Q6" s="1" t="s">
        <v>31</v>
      </c>
      <c r="R6" s="1" t="s">
        <v>32</v>
      </c>
      <c r="S6" s="1"/>
      <c r="T6" s="1" t="s">
        <v>44</v>
      </c>
      <c r="U6" s="1" t="s">
        <v>45</v>
      </c>
      <c r="V6" s="1" t="s">
        <v>46</v>
      </c>
      <c r="W6" s="1"/>
    </row>
    <row r="7" spans="1:23" x14ac:dyDescent="0.35">
      <c r="A7" s="1">
        <f t="shared" si="0"/>
        <v>3</v>
      </c>
      <c r="B7" s="2">
        <v>46270</v>
      </c>
      <c r="C7" s="1" t="s">
        <v>47</v>
      </c>
      <c r="D7" s="1" t="s">
        <v>48</v>
      </c>
      <c r="E7" s="1" t="s">
        <v>49</v>
      </c>
      <c r="F7" s="1" t="s">
        <v>28</v>
      </c>
      <c r="G7" s="1" t="s">
        <v>29</v>
      </c>
      <c r="H7" s="1" t="s">
        <v>50</v>
      </c>
      <c r="I7" s="2">
        <v>46270</v>
      </c>
      <c r="J7" s="3">
        <v>18500</v>
      </c>
      <c r="K7" s="4">
        <v>0.05</v>
      </c>
      <c r="L7" s="3">
        <f t="shared" si="1"/>
        <v>462.5</v>
      </c>
      <c r="M7" s="3">
        <f t="shared" si="2"/>
        <v>462.5</v>
      </c>
      <c r="N7" s="3">
        <f t="shared" si="3"/>
        <v>0</v>
      </c>
      <c r="O7" s="3">
        <f t="shared" si="4"/>
        <v>925</v>
      </c>
      <c r="P7" s="3">
        <f t="shared" si="5"/>
        <v>19425</v>
      </c>
      <c r="Q7" s="1" t="s">
        <v>31</v>
      </c>
      <c r="R7" s="1" t="s">
        <v>51</v>
      </c>
      <c r="S7" s="1"/>
      <c r="T7" s="1" t="s">
        <v>52</v>
      </c>
      <c r="U7" s="1" t="s">
        <v>53</v>
      </c>
      <c r="V7" s="1" t="s">
        <v>36</v>
      </c>
      <c r="W7" s="1"/>
    </row>
    <row r="8" spans="1:23" x14ac:dyDescent="0.35">
      <c r="A8" s="1">
        <f t="shared" si="0"/>
        <v>4</v>
      </c>
      <c r="B8" s="2">
        <v>46272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42</v>
      </c>
      <c r="H8" s="1" t="s">
        <v>30</v>
      </c>
      <c r="I8" s="2">
        <v>46287</v>
      </c>
      <c r="J8" s="3">
        <v>56000</v>
      </c>
      <c r="K8" s="4">
        <v>0.18</v>
      </c>
      <c r="L8" s="3">
        <f t="shared" si="1"/>
        <v>0</v>
      </c>
      <c r="M8" s="3">
        <f t="shared" si="2"/>
        <v>0</v>
      </c>
      <c r="N8" s="3">
        <f t="shared" si="3"/>
        <v>10080</v>
      </c>
      <c r="O8" s="3">
        <f t="shared" si="4"/>
        <v>10080</v>
      </c>
      <c r="P8" s="3">
        <f t="shared" si="5"/>
        <v>66080</v>
      </c>
      <c r="Q8" s="1" t="s">
        <v>58</v>
      </c>
      <c r="R8" s="1" t="s">
        <v>32</v>
      </c>
      <c r="S8" s="1" t="s">
        <v>59</v>
      </c>
      <c r="T8" s="1" t="s">
        <v>60</v>
      </c>
      <c r="U8" s="1" t="s">
        <v>61</v>
      </c>
      <c r="V8" s="1" t="s">
        <v>62</v>
      </c>
      <c r="W8" s="1" t="s">
        <v>63</v>
      </c>
    </row>
    <row r="9" spans="1:23" x14ac:dyDescent="0.35">
      <c r="A9" s="1">
        <f t="shared" si="0"/>
        <v>5</v>
      </c>
      <c r="B9" s="2">
        <v>46275</v>
      </c>
      <c r="C9" s="1" t="s">
        <v>64</v>
      </c>
      <c r="D9" s="1" t="s">
        <v>65</v>
      </c>
      <c r="E9" s="1" t="s">
        <v>66</v>
      </c>
      <c r="F9" s="1" t="s">
        <v>28</v>
      </c>
      <c r="G9" s="1" t="s">
        <v>29</v>
      </c>
      <c r="H9" s="1" t="s">
        <v>43</v>
      </c>
      <c r="I9" s="2">
        <v>46275</v>
      </c>
      <c r="J9" s="3">
        <v>12000</v>
      </c>
      <c r="K9" s="4">
        <v>0.12</v>
      </c>
      <c r="L9" s="3">
        <f t="shared" si="1"/>
        <v>720</v>
      </c>
      <c r="M9" s="3">
        <f t="shared" si="2"/>
        <v>720</v>
      </c>
      <c r="N9" s="3">
        <f t="shared" si="3"/>
        <v>0</v>
      </c>
      <c r="O9" s="3">
        <f t="shared" si="4"/>
        <v>1440</v>
      </c>
      <c r="P9" s="3">
        <f t="shared" si="5"/>
        <v>13440</v>
      </c>
      <c r="Q9" s="1" t="s">
        <v>31</v>
      </c>
      <c r="R9" s="1" t="s">
        <v>32</v>
      </c>
      <c r="S9" s="1" t="s">
        <v>67</v>
      </c>
      <c r="T9" s="1" t="s">
        <v>68</v>
      </c>
      <c r="U9" s="1" t="s">
        <v>69</v>
      </c>
      <c r="V9" s="1" t="s">
        <v>62</v>
      </c>
      <c r="W9" s="1"/>
    </row>
    <row r="10" spans="1:23" x14ac:dyDescent="0.35">
      <c r="A10" s="1">
        <f t="shared" si="0"/>
        <v>6</v>
      </c>
      <c r="B10" s="2">
        <v>46277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42</v>
      </c>
      <c r="H10" s="1" t="s">
        <v>30</v>
      </c>
      <c r="I10" s="2">
        <v>46292</v>
      </c>
      <c r="J10" s="3">
        <v>31500</v>
      </c>
      <c r="K10" s="4">
        <v>0.18</v>
      </c>
      <c r="L10" s="3">
        <f t="shared" si="1"/>
        <v>0</v>
      </c>
      <c r="M10" s="3">
        <f t="shared" si="2"/>
        <v>0</v>
      </c>
      <c r="N10" s="3">
        <f t="shared" si="3"/>
        <v>5670</v>
      </c>
      <c r="O10" s="3">
        <f t="shared" si="4"/>
        <v>5670</v>
      </c>
      <c r="P10" s="3">
        <f t="shared" si="5"/>
        <v>37170</v>
      </c>
      <c r="Q10" s="1" t="s">
        <v>74</v>
      </c>
      <c r="R10" s="1" t="s">
        <v>32</v>
      </c>
      <c r="S10" s="1" t="s">
        <v>75</v>
      </c>
      <c r="T10" s="1" t="s">
        <v>76</v>
      </c>
      <c r="U10" s="1" t="s">
        <v>77</v>
      </c>
      <c r="V10" s="1" t="s">
        <v>46</v>
      </c>
      <c r="W10" s="1" t="s">
        <v>78</v>
      </c>
    </row>
    <row r="11" spans="1:23" x14ac:dyDescent="0.35">
      <c r="A11" s="1">
        <f t="shared" si="0"/>
        <v>7</v>
      </c>
      <c r="B11" s="2">
        <v>46280</v>
      </c>
      <c r="C11" s="1" t="s">
        <v>79</v>
      </c>
      <c r="D11" s="1" t="s">
        <v>80</v>
      </c>
      <c r="E11" s="1" t="s">
        <v>81</v>
      </c>
      <c r="F11" s="1" t="s">
        <v>28</v>
      </c>
      <c r="G11" s="1" t="s">
        <v>29</v>
      </c>
      <c r="H11" s="1" t="s">
        <v>43</v>
      </c>
      <c r="I11" s="2">
        <v>46280</v>
      </c>
      <c r="J11" s="3">
        <v>27500</v>
      </c>
      <c r="K11" s="4">
        <v>0.18</v>
      </c>
      <c r="L11" s="3">
        <f t="shared" si="1"/>
        <v>2475</v>
      </c>
      <c r="M11" s="3">
        <f t="shared" si="2"/>
        <v>2475</v>
      </c>
      <c r="N11" s="3">
        <f t="shared" si="3"/>
        <v>0</v>
      </c>
      <c r="O11" s="3">
        <f t="shared" si="4"/>
        <v>4950</v>
      </c>
      <c r="P11" s="3">
        <f t="shared" si="5"/>
        <v>32450</v>
      </c>
      <c r="Q11" s="1" t="s">
        <v>31</v>
      </c>
      <c r="R11" s="1" t="s">
        <v>51</v>
      </c>
      <c r="S11" s="1"/>
      <c r="T11" s="1" t="s">
        <v>82</v>
      </c>
      <c r="U11" s="1" t="s">
        <v>83</v>
      </c>
      <c r="V11" s="1" t="s">
        <v>36</v>
      </c>
      <c r="W11" s="1"/>
    </row>
    <row r="12" spans="1:23" x14ac:dyDescent="0.35">
      <c r="A12" s="1">
        <f t="shared" si="0"/>
        <v>8</v>
      </c>
      <c r="B12" s="2">
        <v>46283</v>
      </c>
      <c r="C12" s="1" t="s">
        <v>84</v>
      </c>
      <c r="D12" s="1" t="s">
        <v>85</v>
      </c>
      <c r="E12" s="1" t="s">
        <v>86</v>
      </c>
      <c r="F12" s="1" t="s">
        <v>28</v>
      </c>
      <c r="G12" s="1" t="s">
        <v>29</v>
      </c>
      <c r="H12" s="1" t="s">
        <v>50</v>
      </c>
      <c r="I12" s="2">
        <v>46283</v>
      </c>
      <c r="J12" s="3">
        <v>22000</v>
      </c>
      <c r="K12" s="4">
        <v>0.18</v>
      </c>
      <c r="L12" s="3">
        <f t="shared" si="1"/>
        <v>1980</v>
      </c>
      <c r="M12" s="3">
        <f t="shared" si="2"/>
        <v>1980</v>
      </c>
      <c r="N12" s="3">
        <f t="shared" si="3"/>
        <v>0</v>
      </c>
      <c r="O12" s="3">
        <f t="shared" si="4"/>
        <v>3960</v>
      </c>
      <c r="P12" s="3">
        <f t="shared" si="5"/>
        <v>25960</v>
      </c>
      <c r="Q12" s="1" t="s">
        <v>31</v>
      </c>
      <c r="R12" s="1" t="s">
        <v>32</v>
      </c>
      <c r="S12" s="1" t="s">
        <v>87</v>
      </c>
      <c r="T12" s="1" t="s">
        <v>88</v>
      </c>
      <c r="U12" s="1" t="s">
        <v>89</v>
      </c>
      <c r="V12" s="1" t="s">
        <v>62</v>
      </c>
      <c r="W12" s="1"/>
    </row>
    <row r="13" spans="1:23" x14ac:dyDescent="0.35">
      <c r="A13" s="1">
        <f t="shared" si="0"/>
        <v>9</v>
      </c>
      <c r="B13" s="2">
        <v>46287</v>
      </c>
      <c r="C13" s="1" t="s">
        <v>90</v>
      </c>
      <c r="D13" s="1" t="s">
        <v>91</v>
      </c>
      <c r="E13" s="1" t="s">
        <v>92</v>
      </c>
      <c r="F13" s="1" t="s">
        <v>93</v>
      </c>
      <c r="G13" s="1" t="s">
        <v>42</v>
      </c>
      <c r="H13" s="1" t="s">
        <v>30</v>
      </c>
      <c r="I13" s="2">
        <v>46302</v>
      </c>
      <c r="J13" s="3">
        <v>68000</v>
      </c>
      <c r="K13" s="4">
        <v>0.18</v>
      </c>
      <c r="L13" s="3">
        <f t="shared" si="1"/>
        <v>0</v>
      </c>
      <c r="M13" s="3">
        <f t="shared" si="2"/>
        <v>0</v>
      </c>
      <c r="N13" s="3">
        <f t="shared" si="3"/>
        <v>12240</v>
      </c>
      <c r="O13" s="3">
        <f t="shared" si="4"/>
        <v>12240</v>
      </c>
      <c r="P13" s="3">
        <f t="shared" si="5"/>
        <v>80240</v>
      </c>
      <c r="Q13" s="1" t="s">
        <v>58</v>
      </c>
      <c r="R13" s="1" t="s">
        <v>32</v>
      </c>
      <c r="S13" s="1" t="s">
        <v>94</v>
      </c>
      <c r="T13" s="1" t="s">
        <v>95</v>
      </c>
      <c r="U13" s="1" t="s">
        <v>96</v>
      </c>
      <c r="V13" s="1" t="s">
        <v>46</v>
      </c>
      <c r="W13" s="1" t="s">
        <v>97</v>
      </c>
    </row>
    <row r="14" spans="1:23" x14ac:dyDescent="0.35">
      <c r="A14" s="1">
        <f t="shared" si="0"/>
        <v>10</v>
      </c>
      <c r="B14" s="2">
        <v>46290</v>
      </c>
      <c r="C14" s="1" t="s">
        <v>98</v>
      </c>
      <c r="D14" s="1" t="s">
        <v>99</v>
      </c>
      <c r="E14" s="1" t="s">
        <v>100</v>
      </c>
      <c r="F14" s="1" t="s">
        <v>28</v>
      </c>
      <c r="G14" s="1" t="s">
        <v>29</v>
      </c>
      <c r="H14" s="1" t="s">
        <v>43</v>
      </c>
      <c r="I14" s="2">
        <v>46290</v>
      </c>
      <c r="J14" s="3">
        <v>15000</v>
      </c>
      <c r="K14" s="4">
        <v>0.05</v>
      </c>
      <c r="L14" s="3">
        <f t="shared" si="1"/>
        <v>375</v>
      </c>
      <c r="M14" s="3">
        <f t="shared" si="2"/>
        <v>375</v>
      </c>
      <c r="N14" s="3">
        <f t="shared" si="3"/>
        <v>0</v>
      </c>
      <c r="O14" s="3">
        <f t="shared" si="4"/>
        <v>750</v>
      </c>
      <c r="P14" s="3">
        <f t="shared" si="5"/>
        <v>15750</v>
      </c>
      <c r="Q14" s="1" t="s">
        <v>31</v>
      </c>
      <c r="R14" s="1" t="s">
        <v>51</v>
      </c>
      <c r="S14" s="1"/>
      <c r="T14" s="1" t="s">
        <v>101</v>
      </c>
      <c r="U14" s="1" t="s">
        <v>102</v>
      </c>
      <c r="V14" s="1" t="s">
        <v>36</v>
      </c>
      <c r="W14" s="1"/>
    </row>
    <row r="15" spans="1:23" x14ac:dyDescent="0.35">
      <c r="A15" s="1" t="str">
        <f t="shared" ref="A15:A54" si="6">IF(C15="","",ROW()-4)</f>
        <v/>
      </c>
      <c r="B15" s="2"/>
      <c r="C15" s="1"/>
      <c r="D15" s="1"/>
      <c r="E15" s="1"/>
      <c r="F15" s="1"/>
      <c r="G15" s="1"/>
      <c r="H15" s="1"/>
      <c r="I15" s="2"/>
      <c r="J15" s="3"/>
      <c r="K15" s="4"/>
      <c r="L15" s="3">
        <f t="shared" si="1"/>
        <v>0</v>
      </c>
      <c r="M15" s="3">
        <f t="shared" si="2"/>
        <v>0</v>
      </c>
      <c r="N15" s="3">
        <f t="shared" si="3"/>
        <v>0</v>
      </c>
      <c r="O15" s="3">
        <f t="shared" si="4"/>
        <v>0</v>
      </c>
      <c r="P15" s="3" t="str">
        <f t="shared" ref="P15:P54" si="7">IF(J15="","",J15+O15)</f>
        <v/>
      </c>
      <c r="Q15" s="1"/>
      <c r="R15" s="1"/>
      <c r="S15" s="1"/>
      <c r="T15" s="1"/>
      <c r="U15" s="1"/>
      <c r="V15" s="1"/>
      <c r="W15" s="1"/>
    </row>
    <row r="16" spans="1:23" x14ac:dyDescent="0.35">
      <c r="A16" s="1" t="str">
        <f t="shared" si="6"/>
        <v/>
      </c>
      <c r="B16" s="2"/>
      <c r="C16" s="1"/>
      <c r="D16" s="1"/>
      <c r="E16" s="1"/>
      <c r="F16" s="1"/>
      <c r="G16" s="1"/>
      <c r="H16" s="1"/>
      <c r="I16" s="2"/>
      <c r="J16" s="3"/>
      <c r="K16" s="4"/>
      <c r="L16" s="3">
        <f t="shared" si="1"/>
        <v>0</v>
      </c>
      <c r="M16" s="3">
        <f t="shared" si="2"/>
        <v>0</v>
      </c>
      <c r="N16" s="3">
        <f t="shared" si="3"/>
        <v>0</v>
      </c>
      <c r="O16" s="3">
        <f t="shared" si="4"/>
        <v>0</v>
      </c>
      <c r="P16" s="3" t="str">
        <f t="shared" si="7"/>
        <v/>
      </c>
      <c r="Q16" s="1"/>
      <c r="R16" s="1"/>
      <c r="S16" s="1"/>
      <c r="T16" s="1"/>
      <c r="U16" s="1"/>
      <c r="V16" s="1"/>
      <c r="W16" s="1"/>
    </row>
    <row r="17" spans="1:23" x14ac:dyDescent="0.35">
      <c r="A17" s="1" t="str">
        <f t="shared" si="6"/>
        <v/>
      </c>
      <c r="B17" s="2"/>
      <c r="C17" s="1"/>
      <c r="D17" s="1"/>
      <c r="E17" s="1"/>
      <c r="F17" s="1"/>
      <c r="G17" s="1"/>
      <c r="H17" s="1"/>
      <c r="I17" s="2"/>
      <c r="J17" s="3"/>
      <c r="K17" s="4"/>
      <c r="L17" s="3">
        <f t="shared" si="1"/>
        <v>0</v>
      </c>
      <c r="M17" s="3">
        <f t="shared" si="2"/>
        <v>0</v>
      </c>
      <c r="N17" s="3">
        <f t="shared" si="3"/>
        <v>0</v>
      </c>
      <c r="O17" s="3">
        <f t="shared" si="4"/>
        <v>0</v>
      </c>
      <c r="P17" s="3" t="str">
        <f t="shared" si="7"/>
        <v/>
      </c>
      <c r="Q17" s="1"/>
      <c r="R17" s="1"/>
      <c r="S17" s="1"/>
      <c r="T17" s="1"/>
      <c r="U17" s="1"/>
      <c r="V17" s="1"/>
      <c r="W17" s="1"/>
    </row>
    <row r="18" spans="1:23" x14ac:dyDescent="0.35">
      <c r="A18" s="1" t="str">
        <f t="shared" si="6"/>
        <v/>
      </c>
      <c r="B18" s="2"/>
      <c r="C18" s="1"/>
      <c r="D18" s="1"/>
      <c r="E18" s="1"/>
      <c r="F18" s="1"/>
      <c r="G18" s="1"/>
      <c r="H18" s="1"/>
      <c r="I18" s="2"/>
      <c r="J18" s="3"/>
      <c r="K18" s="4"/>
      <c r="L18" s="3">
        <f t="shared" si="1"/>
        <v>0</v>
      </c>
      <c r="M18" s="3">
        <f t="shared" si="2"/>
        <v>0</v>
      </c>
      <c r="N18" s="3">
        <f t="shared" si="3"/>
        <v>0</v>
      </c>
      <c r="O18" s="3">
        <f t="shared" si="4"/>
        <v>0</v>
      </c>
      <c r="P18" s="3" t="str">
        <f t="shared" si="7"/>
        <v/>
      </c>
      <c r="Q18" s="1"/>
      <c r="R18" s="1"/>
      <c r="S18" s="1"/>
      <c r="T18" s="1"/>
      <c r="U18" s="1"/>
      <c r="V18" s="1"/>
      <c r="W18" s="1"/>
    </row>
    <row r="19" spans="1:23" x14ac:dyDescent="0.35">
      <c r="A19" s="1" t="str">
        <f t="shared" si="6"/>
        <v/>
      </c>
      <c r="B19" s="2"/>
      <c r="C19" s="1"/>
      <c r="D19" s="1"/>
      <c r="E19" s="1"/>
      <c r="F19" s="1"/>
      <c r="G19" s="1"/>
      <c r="H19" s="1"/>
      <c r="I19" s="2"/>
      <c r="J19" s="3"/>
      <c r="K19" s="4"/>
      <c r="L19" s="3">
        <f t="shared" si="1"/>
        <v>0</v>
      </c>
      <c r="M19" s="3">
        <f t="shared" si="2"/>
        <v>0</v>
      </c>
      <c r="N19" s="3">
        <f t="shared" si="3"/>
        <v>0</v>
      </c>
      <c r="O19" s="3">
        <f t="shared" si="4"/>
        <v>0</v>
      </c>
      <c r="P19" s="3" t="str">
        <f t="shared" si="7"/>
        <v/>
      </c>
      <c r="Q19" s="1"/>
      <c r="R19" s="1"/>
      <c r="S19" s="1"/>
      <c r="T19" s="1"/>
      <c r="U19" s="1"/>
      <c r="V19" s="1"/>
      <c r="W19" s="1"/>
    </row>
    <row r="20" spans="1:23" x14ac:dyDescent="0.35">
      <c r="A20" s="1" t="str">
        <f t="shared" si="6"/>
        <v/>
      </c>
      <c r="B20" s="2"/>
      <c r="C20" s="1"/>
      <c r="D20" s="1"/>
      <c r="E20" s="1"/>
      <c r="F20" s="1"/>
      <c r="G20" s="1"/>
      <c r="H20" s="1"/>
      <c r="I20" s="2"/>
      <c r="J20" s="3"/>
      <c r="K20" s="4"/>
      <c r="L20" s="3">
        <f t="shared" si="1"/>
        <v>0</v>
      </c>
      <c r="M20" s="3">
        <f t="shared" si="2"/>
        <v>0</v>
      </c>
      <c r="N20" s="3">
        <f t="shared" si="3"/>
        <v>0</v>
      </c>
      <c r="O20" s="3">
        <f t="shared" si="4"/>
        <v>0</v>
      </c>
      <c r="P20" s="3" t="str">
        <f t="shared" si="7"/>
        <v/>
      </c>
      <c r="Q20" s="1"/>
      <c r="R20" s="1"/>
      <c r="S20" s="1"/>
      <c r="T20" s="1"/>
      <c r="U20" s="1"/>
      <c r="V20" s="1"/>
      <c r="W20" s="1"/>
    </row>
    <row r="21" spans="1:23" x14ac:dyDescent="0.35">
      <c r="A21" s="1" t="str">
        <f t="shared" si="6"/>
        <v/>
      </c>
      <c r="B21" s="2"/>
      <c r="C21" s="1"/>
      <c r="D21" s="1"/>
      <c r="E21" s="1"/>
      <c r="F21" s="1"/>
      <c r="G21" s="1"/>
      <c r="H21" s="1"/>
      <c r="I21" s="2"/>
      <c r="J21" s="3"/>
      <c r="K21" s="4"/>
      <c r="L21" s="3">
        <f t="shared" si="1"/>
        <v>0</v>
      </c>
      <c r="M21" s="3">
        <f t="shared" si="2"/>
        <v>0</v>
      </c>
      <c r="N21" s="3">
        <f t="shared" si="3"/>
        <v>0</v>
      </c>
      <c r="O21" s="3">
        <f t="shared" si="4"/>
        <v>0</v>
      </c>
      <c r="P21" s="3" t="str">
        <f t="shared" si="7"/>
        <v/>
      </c>
      <c r="Q21" s="1"/>
      <c r="R21" s="1"/>
      <c r="S21" s="1"/>
      <c r="T21" s="1"/>
      <c r="U21" s="1"/>
      <c r="V21" s="1"/>
      <c r="W21" s="1"/>
    </row>
    <row r="22" spans="1:23" x14ac:dyDescent="0.35">
      <c r="A22" s="1" t="str">
        <f t="shared" si="6"/>
        <v/>
      </c>
      <c r="B22" s="2"/>
      <c r="C22" s="1"/>
      <c r="D22" s="1"/>
      <c r="E22" s="1"/>
      <c r="F22" s="1"/>
      <c r="G22" s="1"/>
      <c r="H22" s="1"/>
      <c r="I22" s="2"/>
      <c r="J22" s="3"/>
      <c r="K22" s="4"/>
      <c r="L22" s="3">
        <f t="shared" si="1"/>
        <v>0</v>
      </c>
      <c r="M22" s="3">
        <f t="shared" si="2"/>
        <v>0</v>
      </c>
      <c r="N22" s="3">
        <f t="shared" si="3"/>
        <v>0</v>
      </c>
      <c r="O22" s="3">
        <f t="shared" si="4"/>
        <v>0</v>
      </c>
      <c r="P22" s="3" t="str">
        <f t="shared" si="7"/>
        <v/>
      </c>
      <c r="Q22" s="1"/>
      <c r="R22" s="1"/>
      <c r="S22" s="1"/>
      <c r="T22" s="1"/>
      <c r="U22" s="1"/>
      <c r="V22" s="1"/>
      <c r="W22" s="1"/>
    </row>
    <row r="23" spans="1:23" x14ac:dyDescent="0.35">
      <c r="A23" s="1" t="str">
        <f t="shared" si="6"/>
        <v/>
      </c>
      <c r="B23" s="2"/>
      <c r="C23" s="1"/>
      <c r="D23" s="1"/>
      <c r="E23" s="1"/>
      <c r="F23" s="1"/>
      <c r="G23" s="1"/>
      <c r="H23" s="1"/>
      <c r="I23" s="2"/>
      <c r="J23" s="3"/>
      <c r="K23" s="4"/>
      <c r="L23" s="3">
        <f t="shared" si="1"/>
        <v>0</v>
      </c>
      <c r="M23" s="3">
        <f t="shared" si="2"/>
        <v>0</v>
      </c>
      <c r="N23" s="3">
        <f t="shared" si="3"/>
        <v>0</v>
      </c>
      <c r="O23" s="3">
        <f t="shared" si="4"/>
        <v>0</v>
      </c>
      <c r="P23" s="3" t="str">
        <f t="shared" si="7"/>
        <v/>
      </c>
      <c r="Q23" s="1"/>
      <c r="R23" s="1"/>
      <c r="S23" s="1"/>
      <c r="T23" s="1"/>
      <c r="U23" s="1"/>
      <c r="V23" s="1"/>
      <c r="W23" s="1"/>
    </row>
    <row r="24" spans="1:23" x14ac:dyDescent="0.35">
      <c r="A24" s="1" t="str">
        <f t="shared" si="6"/>
        <v/>
      </c>
      <c r="B24" s="2"/>
      <c r="C24" s="1"/>
      <c r="D24" s="1"/>
      <c r="E24" s="1"/>
      <c r="F24" s="1"/>
      <c r="G24" s="1"/>
      <c r="H24" s="1"/>
      <c r="I24" s="2"/>
      <c r="J24" s="3"/>
      <c r="K24" s="4"/>
      <c r="L24" s="3">
        <f t="shared" si="1"/>
        <v>0</v>
      </c>
      <c r="M24" s="3">
        <f t="shared" si="2"/>
        <v>0</v>
      </c>
      <c r="N24" s="3">
        <f t="shared" si="3"/>
        <v>0</v>
      </c>
      <c r="O24" s="3">
        <f t="shared" si="4"/>
        <v>0</v>
      </c>
      <c r="P24" s="3" t="str">
        <f t="shared" si="7"/>
        <v/>
      </c>
      <c r="Q24" s="1"/>
      <c r="R24" s="1"/>
      <c r="S24" s="1"/>
      <c r="T24" s="1"/>
      <c r="U24" s="1"/>
      <c r="V24" s="1"/>
      <c r="W24" s="1"/>
    </row>
    <row r="25" spans="1:23" x14ac:dyDescent="0.35">
      <c r="A25" s="1" t="str">
        <f t="shared" si="6"/>
        <v/>
      </c>
      <c r="B25" s="2"/>
      <c r="C25" s="1"/>
      <c r="D25" s="1"/>
      <c r="E25" s="1"/>
      <c r="F25" s="1"/>
      <c r="G25" s="1"/>
      <c r="H25" s="1"/>
      <c r="I25" s="2"/>
      <c r="J25" s="3"/>
      <c r="K25" s="4"/>
      <c r="L25" s="3">
        <f t="shared" si="1"/>
        <v>0</v>
      </c>
      <c r="M25" s="3">
        <f t="shared" si="2"/>
        <v>0</v>
      </c>
      <c r="N25" s="3">
        <f t="shared" si="3"/>
        <v>0</v>
      </c>
      <c r="O25" s="3">
        <f t="shared" si="4"/>
        <v>0</v>
      </c>
      <c r="P25" s="3" t="str">
        <f t="shared" si="7"/>
        <v/>
      </c>
      <c r="Q25" s="1"/>
      <c r="R25" s="1"/>
      <c r="S25" s="1"/>
      <c r="T25" s="1"/>
      <c r="U25" s="1"/>
      <c r="V25" s="1"/>
      <c r="W25" s="1"/>
    </row>
    <row r="26" spans="1:23" x14ac:dyDescent="0.35">
      <c r="A26" s="1" t="str">
        <f t="shared" si="6"/>
        <v/>
      </c>
      <c r="B26" s="2"/>
      <c r="C26" s="1"/>
      <c r="D26" s="1"/>
      <c r="E26" s="1"/>
      <c r="F26" s="1"/>
      <c r="G26" s="1"/>
      <c r="H26" s="1"/>
      <c r="I26" s="2"/>
      <c r="J26" s="3"/>
      <c r="K26" s="4"/>
      <c r="L26" s="3">
        <f t="shared" si="1"/>
        <v>0</v>
      </c>
      <c r="M26" s="3">
        <f t="shared" si="2"/>
        <v>0</v>
      </c>
      <c r="N26" s="3">
        <f t="shared" si="3"/>
        <v>0</v>
      </c>
      <c r="O26" s="3">
        <f t="shared" si="4"/>
        <v>0</v>
      </c>
      <c r="P26" s="3" t="str">
        <f t="shared" si="7"/>
        <v/>
      </c>
      <c r="Q26" s="1"/>
      <c r="R26" s="1"/>
      <c r="S26" s="1"/>
      <c r="T26" s="1"/>
      <c r="U26" s="1"/>
      <c r="V26" s="1"/>
      <c r="W26" s="1"/>
    </row>
    <row r="27" spans="1:23" x14ac:dyDescent="0.35">
      <c r="A27" s="1" t="str">
        <f t="shared" si="6"/>
        <v/>
      </c>
      <c r="B27" s="2"/>
      <c r="C27" s="1"/>
      <c r="D27" s="1"/>
      <c r="E27" s="1"/>
      <c r="F27" s="1"/>
      <c r="G27" s="1"/>
      <c r="H27" s="1"/>
      <c r="I27" s="2"/>
      <c r="J27" s="3"/>
      <c r="K27" s="4"/>
      <c r="L27" s="3">
        <f t="shared" si="1"/>
        <v>0</v>
      </c>
      <c r="M27" s="3">
        <f t="shared" si="2"/>
        <v>0</v>
      </c>
      <c r="N27" s="3">
        <f t="shared" si="3"/>
        <v>0</v>
      </c>
      <c r="O27" s="3">
        <f t="shared" si="4"/>
        <v>0</v>
      </c>
      <c r="P27" s="3" t="str">
        <f t="shared" si="7"/>
        <v/>
      </c>
      <c r="Q27" s="1"/>
      <c r="R27" s="1"/>
      <c r="S27" s="1"/>
      <c r="T27" s="1"/>
      <c r="U27" s="1"/>
      <c r="V27" s="1"/>
      <c r="W27" s="1"/>
    </row>
    <row r="28" spans="1:23" x14ac:dyDescent="0.35">
      <c r="A28" s="1" t="str">
        <f t="shared" si="6"/>
        <v/>
      </c>
      <c r="B28" s="2"/>
      <c r="C28" s="1"/>
      <c r="D28" s="1"/>
      <c r="E28" s="1"/>
      <c r="F28" s="1"/>
      <c r="G28" s="1"/>
      <c r="H28" s="1"/>
      <c r="I28" s="2"/>
      <c r="J28" s="3"/>
      <c r="K28" s="4"/>
      <c r="L28" s="3">
        <f t="shared" si="1"/>
        <v>0</v>
      </c>
      <c r="M28" s="3">
        <f t="shared" si="2"/>
        <v>0</v>
      </c>
      <c r="N28" s="3">
        <f t="shared" si="3"/>
        <v>0</v>
      </c>
      <c r="O28" s="3">
        <f t="shared" si="4"/>
        <v>0</v>
      </c>
      <c r="P28" s="3" t="str">
        <f t="shared" si="7"/>
        <v/>
      </c>
      <c r="Q28" s="1"/>
      <c r="R28" s="1"/>
      <c r="S28" s="1"/>
      <c r="T28" s="1"/>
      <c r="U28" s="1"/>
      <c r="V28" s="1"/>
      <c r="W28" s="1"/>
    </row>
    <row r="29" spans="1:23" x14ac:dyDescent="0.35">
      <c r="A29" s="1" t="str">
        <f t="shared" si="6"/>
        <v/>
      </c>
      <c r="B29" s="2"/>
      <c r="C29" s="1"/>
      <c r="D29" s="1"/>
      <c r="E29" s="1"/>
      <c r="F29" s="1"/>
      <c r="G29" s="1"/>
      <c r="H29" s="1"/>
      <c r="I29" s="2"/>
      <c r="J29" s="3"/>
      <c r="K29" s="4"/>
      <c r="L29" s="3">
        <f t="shared" si="1"/>
        <v>0</v>
      </c>
      <c r="M29" s="3">
        <f t="shared" si="2"/>
        <v>0</v>
      </c>
      <c r="N29" s="3">
        <f t="shared" si="3"/>
        <v>0</v>
      </c>
      <c r="O29" s="3">
        <f t="shared" si="4"/>
        <v>0</v>
      </c>
      <c r="P29" s="3" t="str">
        <f t="shared" si="7"/>
        <v/>
      </c>
      <c r="Q29" s="1"/>
      <c r="R29" s="1"/>
      <c r="S29" s="1"/>
      <c r="T29" s="1"/>
      <c r="U29" s="1"/>
      <c r="V29" s="1"/>
      <c r="W29" s="1"/>
    </row>
    <row r="30" spans="1:23" x14ac:dyDescent="0.35">
      <c r="A30" s="1" t="str">
        <f t="shared" si="6"/>
        <v/>
      </c>
      <c r="B30" s="2"/>
      <c r="C30" s="1"/>
      <c r="D30" s="1"/>
      <c r="E30" s="1"/>
      <c r="F30" s="1"/>
      <c r="G30" s="1"/>
      <c r="H30" s="1"/>
      <c r="I30" s="2"/>
      <c r="J30" s="3"/>
      <c r="K30" s="4"/>
      <c r="L30" s="3">
        <f t="shared" si="1"/>
        <v>0</v>
      </c>
      <c r="M30" s="3">
        <f t="shared" si="2"/>
        <v>0</v>
      </c>
      <c r="N30" s="3">
        <f t="shared" si="3"/>
        <v>0</v>
      </c>
      <c r="O30" s="3">
        <f t="shared" si="4"/>
        <v>0</v>
      </c>
      <c r="P30" s="3" t="str">
        <f t="shared" si="7"/>
        <v/>
      </c>
      <c r="Q30" s="1"/>
      <c r="R30" s="1"/>
      <c r="S30" s="1"/>
      <c r="T30" s="1"/>
      <c r="U30" s="1"/>
      <c r="V30" s="1"/>
      <c r="W30" s="1"/>
    </row>
    <row r="31" spans="1:23" x14ac:dyDescent="0.35">
      <c r="A31" s="1" t="str">
        <f t="shared" si="6"/>
        <v/>
      </c>
      <c r="B31" s="2"/>
      <c r="C31" s="1"/>
      <c r="D31" s="1"/>
      <c r="E31" s="1"/>
      <c r="F31" s="1"/>
      <c r="G31" s="1"/>
      <c r="H31" s="1"/>
      <c r="I31" s="2"/>
      <c r="J31" s="3"/>
      <c r="K31" s="4"/>
      <c r="L31" s="3">
        <f t="shared" si="1"/>
        <v>0</v>
      </c>
      <c r="M31" s="3">
        <f t="shared" si="2"/>
        <v>0</v>
      </c>
      <c r="N31" s="3">
        <f t="shared" si="3"/>
        <v>0</v>
      </c>
      <c r="O31" s="3">
        <f t="shared" si="4"/>
        <v>0</v>
      </c>
      <c r="P31" s="3" t="str">
        <f t="shared" si="7"/>
        <v/>
      </c>
      <c r="Q31" s="1"/>
      <c r="R31" s="1"/>
      <c r="S31" s="1"/>
      <c r="T31" s="1"/>
      <c r="U31" s="1"/>
      <c r="V31" s="1"/>
      <c r="W31" s="1"/>
    </row>
    <row r="32" spans="1:23" x14ac:dyDescent="0.35">
      <c r="A32" s="1" t="str">
        <f t="shared" si="6"/>
        <v/>
      </c>
      <c r="B32" s="2"/>
      <c r="C32" s="1"/>
      <c r="D32" s="1"/>
      <c r="E32" s="1"/>
      <c r="F32" s="1"/>
      <c r="G32" s="1"/>
      <c r="H32" s="1"/>
      <c r="I32" s="2"/>
      <c r="J32" s="3"/>
      <c r="K32" s="4"/>
      <c r="L32" s="3">
        <f t="shared" si="1"/>
        <v>0</v>
      </c>
      <c r="M32" s="3">
        <f t="shared" si="2"/>
        <v>0</v>
      </c>
      <c r="N32" s="3">
        <f t="shared" si="3"/>
        <v>0</v>
      </c>
      <c r="O32" s="3">
        <f t="shared" si="4"/>
        <v>0</v>
      </c>
      <c r="P32" s="3" t="str">
        <f t="shared" si="7"/>
        <v/>
      </c>
      <c r="Q32" s="1"/>
      <c r="R32" s="1"/>
      <c r="S32" s="1"/>
      <c r="T32" s="1"/>
      <c r="U32" s="1"/>
      <c r="V32" s="1"/>
      <c r="W32" s="1"/>
    </row>
    <row r="33" spans="1:23" x14ac:dyDescent="0.35">
      <c r="A33" s="1" t="str">
        <f t="shared" si="6"/>
        <v/>
      </c>
      <c r="B33" s="2"/>
      <c r="C33" s="1"/>
      <c r="D33" s="1"/>
      <c r="E33" s="1"/>
      <c r="F33" s="1"/>
      <c r="G33" s="1"/>
      <c r="H33" s="1"/>
      <c r="I33" s="2"/>
      <c r="J33" s="3"/>
      <c r="K33" s="4"/>
      <c r="L33" s="3">
        <f t="shared" si="1"/>
        <v>0</v>
      </c>
      <c r="M33" s="3">
        <f t="shared" si="2"/>
        <v>0</v>
      </c>
      <c r="N33" s="3">
        <f t="shared" si="3"/>
        <v>0</v>
      </c>
      <c r="O33" s="3">
        <f t="shared" si="4"/>
        <v>0</v>
      </c>
      <c r="P33" s="3" t="str">
        <f t="shared" si="7"/>
        <v/>
      </c>
      <c r="Q33" s="1"/>
      <c r="R33" s="1"/>
      <c r="S33" s="1"/>
      <c r="T33" s="1"/>
      <c r="U33" s="1"/>
      <c r="V33" s="1"/>
      <c r="W33" s="1"/>
    </row>
    <row r="34" spans="1:23" x14ac:dyDescent="0.35">
      <c r="A34" s="1" t="str">
        <f t="shared" si="6"/>
        <v/>
      </c>
      <c r="B34" s="2"/>
      <c r="C34" s="1"/>
      <c r="D34" s="1"/>
      <c r="E34" s="1"/>
      <c r="F34" s="1"/>
      <c r="G34" s="1"/>
      <c r="H34" s="1"/>
      <c r="I34" s="2"/>
      <c r="J34" s="3"/>
      <c r="K34" s="4"/>
      <c r="L34" s="3">
        <f t="shared" si="1"/>
        <v>0</v>
      </c>
      <c r="M34" s="3">
        <f t="shared" si="2"/>
        <v>0</v>
      </c>
      <c r="N34" s="3">
        <f t="shared" si="3"/>
        <v>0</v>
      </c>
      <c r="O34" s="3">
        <f t="shared" si="4"/>
        <v>0</v>
      </c>
      <c r="P34" s="3" t="str">
        <f t="shared" si="7"/>
        <v/>
      </c>
      <c r="Q34" s="1"/>
      <c r="R34" s="1"/>
      <c r="S34" s="1"/>
      <c r="T34" s="1"/>
      <c r="U34" s="1"/>
      <c r="V34" s="1"/>
      <c r="W34" s="1"/>
    </row>
    <row r="35" spans="1:23" x14ac:dyDescent="0.35">
      <c r="A35" s="1" t="str">
        <f t="shared" si="6"/>
        <v/>
      </c>
      <c r="B35" s="2"/>
      <c r="C35" s="1"/>
      <c r="D35" s="1"/>
      <c r="E35" s="1"/>
      <c r="F35" s="1"/>
      <c r="G35" s="1"/>
      <c r="H35" s="1"/>
      <c r="I35" s="2"/>
      <c r="J35" s="3"/>
      <c r="K35" s="4"/>
      <c r="L35" s="3">
        <f t="shared" si="1"/>
        <v>0</v>
      </c>
      <c r="M35" s="3">
        <f t="shared" si="2"/>
        <v>0</v>
      </c>
      <c r="N35" s="3">
        <f t="shared" si="3"/>
        <v>0</v>
      </c>
      <c r="O35" s="3">
        <f t="shared" si="4"/>
        <v>0</v>
      </c>
      <c r="P35" s="3" t="str">
        <f t="shared" si="7"/>
        <v/>
      </c>
      <c r="Q35" s="1"/>
      <c r="R35" s="1"/>
      <c r="S35" s="1"/>
      <c r="T35" s="1"/>
      <c r="U35" s="1"/>
      <c r="V35" s="1"/>
      <c r="W35" s="1"/>
    </row>
    <row r="36" spans="1:23" x14ac:dyDescent="0.35">
      <c r="A36" s="1" t="str">
        <f t="shared" si="6"/>
        <v/>
      </c>
      <c r="B36" s="2"/>
      <c r="C36" s="1"/>
      <c r="D36" s="1"/>
      <c r="E36" s="1"/>
      <c r="F36" s="1"/>
      <c r="G36" s="1"/>
      <c r="H36" s="1"/>
      <c r="I36" s="2"/>
      <c r="J36" s="3"/>
      <c r="K36" s="4"/>
      <c r="L36" s="3">
        <f t="shared" si="1"/>
        <v>0</v>
      </c>
      <c r="M36" s="3">
        <f t="shared" si="2"/>
        <v>0</v>
      </c>
      <c r="N36" s="3">
        <f t="shared" si="3"/>
        <v>0</v>
      </c>
      <c r="O36" s="3">
        <f t="shared" si="4"/>
        <v>0</v>
      </c>
      <c r="P36" s="3" t="str">
        <f t="shared" si="7"/>
        <v/>
      </c>
      <c r="Q36" s="1"/>
      <c r="R36" s="1"/>
      <c r="S36" s="1"/>
      <c r="T36" s="1"/>
      <c r="U36" s="1"/>
      <c r="V36" s="1"/>
      <c r="W36" s="1"/>
    </row>
    <row r="37" spans="1:23" x14ac:dyDescent="0.35">
      <c r="A37" s="1" t="str">
        <f t="shared" si="6"/>
        <v/>
      </c>
      <c r="B37" s="2"/>
      <c r="C37" s="1"/>
      <c r="D37" s="1"/>
      <c r="E37" s="1"/>
      <c r="F37" s="1"/>
      <c r="G37" s="1"/>
      <c r="H37" s="1"/>
      <c r="I37" s="2"/>
      <c r="J37" s="3"/>
      <c r="K37" s="4"/>
      <c r="L37" s="3">
        <f t="shared" ref="L37:L68" si="8">IF(G37="Intra-State",J37*K37/2,0)</f>
        <v>0</v>
      </c>
      <c r="M37" s="3">
        <f t="shared" ref="M37:M54" si="9">IF(G37="Intra-State",J37*K37/2,0)</f>
        <v>0</v>
      </c>
      <c r="N37" s="3">
        <f t="shared" ref="N37:N54" si="10">IF(G37="Inter-State",J37*K37,0)</f>
        <v>0</v>
      </c>
      <c r="O37" s="3">
        <f t="shared" ref="O37:O68" si="11">SUM(L37:N37)</f>
        <v>0</v>
      </c>
      <c r="P37" s="3" t="str">
        <f t="shared" si="7"/>
        <v/>
      </c>
      <c r="Q37" s="1"/>
      <c r="R37" s="1"/>
      <c r="S37" s="1"/>
      <c r="T37" s="1"/>
      <c r="U37" s="1"/>
      <c r="V37" s="1"/>
      <c r="W37" s="1"/>
    </row>
    <row r="38" spans="1:23" x14ac:dyDescent="0.35">
      <c r="A38" s="1" t="str">
        <f t="shared" si="6"/>
        <v/>
      </c>
      <c r="B38" s="2"/>
      <c r="C38" s="1"/>
      <c r="D38" s="1"/>
      <c r="E38" s="1"/>
      <c r="F38" s="1"/>
      <c r="G38" s="1"/>
      <c r="H38" s="1"/>
      <c r="I38" s="2"/>
      <c r="J38" s="3"/>
      <c r="K38" s="4"/>
      <c r="L38" s="3">
        <f t="shared" si="8"/>
        <v>0</v>
      </c>
      <c r="M38" s="3">
        <f t="shared" si="9"/>
        <v>0</v>
      </c>
      <c r="N38" s="3">
        <f t="shared" si="10"/>
        <v>0</v>
      </c>
      <c r="O38" s="3">
        <f t="shared" si="11"/>
        <v>0</v>
      </c>
      <c r="P38" s="3" t="str">
        <f t="shared" si="7"/>
        <v/>
      </c>
      <c r="Q38" s="1"/>
      <c r="R38" s="1"/>
      <c r="S38" s="1"/>
      <c r="T38" s="1"/>
      <c r="U38" s="1"/>
      <c r="V38" s="1"/>
      <c r="W38" s="1"/>
    </row>
    <row r="39" spans="1:23" x14ac:dyDescent="0.35">
      <c r="A39" s="1" t="str">
        <f t="shared" si="6"/>
        <v/>
      </c>
      <c r="B39" s="2"/>
      <c r="C39" s="1"/>
      <c r="D39" s="1"/>
      <c r="E39" s="1"/>
      <c r="F39" s="1"/>
      <c r="G39" s="1"/>
      <c r="H39" s="1"/>
      <c r="I39" s="2"/>
      <c r="J39" s="3"/>
      <c r="K39" s="4"/>
      <c r="L39" s="3">
        <f t="shared" si="8"/>
        <v>0</v>
      </c>
      <c r="M39" s="3">
        <f t="shared" si="9"/>
        <v>0</v>
      </c>
      <c r="N39" s="3">
        <f t="shared" si="10"/>
        <v>0</v>
      </c>
      <c r="O39" s="3">
        <f t="shared" si="11"/>
        <v>0</v>
      </c>
      <c r="P39" s="3" t="str">
        <f t="shared" si="7"/>
        <v/>
      </c>
      <c r="Q39" s="1"/>
      <c r="R39" s="1"/>
      <c r="S39" s="1"/>
      <c r="T39" s="1"/>
      <c r="U39" s="1"/>
      <c r="V39" s="1"/>
      <c r="W39" s="1"/>
    </row>
    <row r="40" spans="1:23" x14ac:dyDescent="0.35">
      <c r="A40" s="1" t="str">
        <f t="shared" si="6"/>
        <v/>
      </c>
      <c r="B40" s="2"/>
      <c r="C40" s="1"/>
      <c r="D40" s="1"/>
      <c r="E40" s="1"/>
      <c r="F40" s="1"/>
      <c r="G40" s="1"/>
      <c r="H40" s="1"/>
      <c r="I40" s="2"/>
      <c r="J40" s="3"/>
      <c r="K40" s="4"/>
      <c r="L40" s="3">
        <f t="shared" si="8"/>
        <v>0</v>
      </c>
      <c r="M40" s="3">
        <f t="shared" si="9"/>
        <v>0</v>
      </c>
      <c r="N40" s="3">
        <f t="shared" si="10"/>
        <v>0</v>
      </c>
      <c r="O40" s="3">
        <f t="shared" si="11"/>
        <v>0</v>
      </c>
      <c r="P40" s="3" t="str">
        <f t="shared" si="7"/>
        <v/>
      </c>
      <c r="Q40" s="1"/>
      <c r="R40" s="1"/>
      <c r="S40" s="1"/>
      <c r="T40" s="1"/>
      <c r="U40" s="1"/>
      <c r="V40" s="1"/>
      <c r="W40" s="1"/>
    </row>
    <row r="41" spans="1:23" x14ac:dyDescent="0.35">
      <c r="A41" s="1" t="str">
        <f t="shared" si="6"/>
        <v/>
      </c>
      <c r="B41" s="2"/>
      <c r="C41" s="1"/>
      <c r="D41" s="1"/>
      <c r="E41" s="1"/>
      <c r="F41" s="1"/>
      <c r="G41" s="1"/>
      <c r="H41" s="1"/>
      <c r="I41" s="2"/>
      <c r="J41" s="3"/>
      <c r="K41" s="4"/>
      <c r="L41" s="3">
        <f t="shared" si="8"/>
        <v>0</v>
      </c>
      <c r="M41" s="3">
        <f t="shared" si="9"/>
        <v>0</v>
      </c>
      <c r="N41" s="3">
        <f t="shared" si="10"/>
        <v>0</v>
      </c>
      <c r="O41" s="3">
        <f t="shared" si="11"/>
        <v>0</v>
      </c>
      <c r="P41" s="3" t="str">
        <f t="shared" si="7"/>
        <v/>
      </c>
      <c r="Q41" s="1"/>
      <c r="R41" s="1"/>
      <c r="S41" s="1"/>
      <c r="T41" s="1"/>
      <c r="U41" s="1"/>
      <c r="V41" s="1"/>
      <c r="W41" s="1"/>
    </row>
    <row r="42" spans="1:23" x14ac:dyDescent="0.35">
      <c r="A42" s="1" t="str">
        <f t="shared" si="6"/>
        <v/>
      </c>
      <c r="B42" s="2"/>
      <c r="C42" s="1"/>
      <c r="D42" s="1"/>
      <c r="E42" s="1"/>
      <c r="F42" s="1"/>
      <c r="G42" s="1"/>
      <c r="H42" s="1"/>
      <c r="I42" s="2"/>
      <c r="J42" s="3"/>
      <c r="K42" s="4"/>
      <c r="L42" s="3">
        <f t="shared" si="8"/>
        <v>0</v>
      </c>
      <c r="M42" s="3">
        <f t="shared" si="9"/>
        <v>0</v>
      </c>
      <c r="N42" s="3">
        <f t="shared" si="10"/>
        <v>0</v>
      </c>
      <c r="O42" s="3">
        <f t="shared" si="11"/>
        <v>0</v>
      </c>
      <c r="P42" s="3" t="str">
        <f t="shared" si="7"/>
        <v/>
      </c>
      <c r="Q42" s="1"/>
      <c r="R42" s="1"/>
      <c r="S42" s="1"/>
      <c r="T42" s="1"/>
      <c r="U42" s="1"/>
      <c r="V42" s="1"/>
      <c r="W42" s="1"/>
    </row>
    <row r="43" spans="1:23" x14ac:dyDescent="0.35">
      <c r="A43" s="1" t="str">
        <f t="shared" si="6"/>
        <v/>
      </c>
      <c r="B43" s="2"/>
      <c r="C43" s="1"/>
      <c r="D43" s="1"/>
      <c r="E43" s="1"/>
      <c r="F43" s="1"/>
      <c r="G43" s="1"/>
      <c r="H43" s="1"/>
      <c r="I43" s="2"/>
      <c r="J43" s="3"/>
      <c r="K43" s="4"/>
      <c r="L43" s="3">
        <f t="shared" si="8"/>
        <v>0</v>
      </c>
      <c r="M43" s="3">
        <f t="shared" si="9"/>
        <v>0</v>
      </c>
      <c r="N43" s="3">
        <f t="shared" si="10"/>
        <v>0</v>
      </c>
      <c r="O43" s="3">
        <f t="shared" si="11"/>
        <v>0</v>
      </c>
      <c r="P43" s="3" t="str">
        <f t="shared" si="7"/>
        <v/>
      </c>
      <c r="Q43" s="1"/>
      <c r="R43" s="1"/>
      <c r="S43" s="1"/>
      <c r="T43" s="1"/>
      <c r="U43" s="1"/>
      <c r="V43" s="1"/>
      <c r="W43" s="1"/>
    </row>
    <row r="44" spans="1:23" x14ac:dyDescent="0.35">
      <c r="A44" s="1" t="str">
        <f t="shared" si="6"/>
        <v/>
      </c>
      <c r="B44" s="2"/>
      <c r="C44" s="1"/>
      <c r="D44" s="1"/>
      <c r="E44" s="1"/>
      <c r="F44" s="1"/>
      <c r="G44" s="1"/>
      <c r="H44" s="1"/>
      <c r="I44" s="2"/>
      <c r="J44" s="3"/>
      <c r="K44" s="4"/>
      <c r="L44" s="3">
        <f t="shared" si="8"/>
        <v>0</v>
      </c>
      <c r="M44" s="3">
        <f t="shared" si="9"/>
        <v>0</v>
      </c>
      <c r="N44" s="3">
        <f t="shared" si="10"/>
        <v>0</v>
      </c>
      <c r="O44" s="3">
        <f t="shared" si="11"/>
        <v>0</v>
      </c>
      <c r="P44" s="3" t="str">
        <f t="shared" si="7"/>
        <v/>
      </c>
      <c r="Q44" s="1"/>
      <c r="R44" s="1"/>
      <c r="S44" s="1"/>
      <c r="T44" s="1"/>
      <c r="U44" s="1"/>
      <c r="V44" s="1"/>
      <c r="W44" s="1"/>
    </row>
    <row r="45" spans="1:23" x14ac:dyDescent="0.35">
      <c r="A45" s="1" t="str">
        <f t="shared" si="6"/>
        <v/>
      </c>
      <c r="B45" s="2"/>
      <c r="C45" s="1"/>
      <c r="D45" s="1"/>
      <c r="E45" s="1"/>
      <c r="F45" s="1"/>
      <c r="G45" s="1"/>
      <c r="H45" s="1"/>
      <c r="I45" s="2"/>
      <c r="J45" s="3"/>
      <c r="K45" s="4"/>
      <c r="L45" s="3">
        <f t="shared" si="8"/>
        <v>0</v>
      </c>
      <c r="M45" s="3">
        <f t="shared" si="9"/>
        <v>0</v>
      </c>
      <c r="N45" s="3">
        <f t="shared" si="10"/>
        <v>0</v>
      </c>
      <c r="O45" s="3">
        <f t="shared" si="11"/>
        <v>0</v>
      </c>
      <c r="P45" s="3" t="str">
        <f t="shared" si="7"/>
        <v/>
      </c>
      <c r="Q45" s="1"/>
      <c r="R45" s="1"/>
      <c r="S45" s="1"/>
      <c r="T45" s="1"/>
      <c r="U45" s="1"/>
      <c r="V45" s="1"/>
      <c r="W45" s="1"/>
    </row>
    <row r="46" spans="1:23" x14ac:dyDescent="0.35">
      <c r="A46" s="1" t="str">
        <f t="shared" si="6"/>
        <v/>
      </c>
      <c r="B46" s="2"/>
      <c r="C46" s="1"/>
      <c r="D46" s="1"/>
      <c r="E46" s="1"/>
      <c r="F46" s="1"/>
      <c r="G46" s="1"/>
      <c r="H46" s="1"/>
      <c r="I46" s="2"/>
      <c r="J46" s="3"/>
      <c r="K46" s="4"/>
      <c r="L46" s="3">
        <f t="shared" si="8"/>
        <v>0</v>
      </c>
      <c r="M46" s="3">
        <f t="shared" si="9"/>
        <v>0</v>
      </c>
      <c r="N46" s="3">
        <f t="shared" si="10"/>
        <v>0</v>
      </c>
      <c r="O46" s="3">
        <f t="shared" si="11"/>
        <v>0</v>
      </c>
      <c r="P46" s="3" t="str">
        <f t="shared" si="7"/>
        <v/>
      </c>
      <c r="Q46" s="1"/>
      <c r="R46" s="1"/>
      <c r="S46" s="1"/>
      <c r="T46" s="1"/>
      <c r="U46" s="1"/>
      <c r="V46" s="1"/>
      <c r="W46" s="1"/>
    </row>
    <row r="47" spans="1:23" x14ac:dyDescent="0.35">
      <c r="A47" s="1" t="str">
        <f t="shared" si="6"/>
        <v/>
      </c>
      <c r="B47" s="2"/>
      <c r="C47" s="1"/>
      <c r="D47" s="1"/>
      <c r="E47" s="1"/>
      <c r="F47" s="1"/>
      <c r="G47" s="1"/>
      <c r="H47" s="1"/>
      <c r="I47" s="2"/>
      <c r="J47" s="3"/>
      <c r="K47" s="4"/>
      <c r="L47" s="3">
        <f t="shared" si="8"/>
        <v>0</v>
      </c>
      <c r="M47" s="3">
        <f t="shared" si="9"/>
        <v>0</v>
      </c>
      <c r="N47" s="3">
        <f t="shared" si="10"/>
        <v>0</v>
      </c>
      <c r="O47" s="3">
        <f t="shared" si="11"/>
        <v>0</v>
      </c>
      <c r="P47" s="3" t="str">
        <f t="shared" si="7"/>
        <v/>
      </c>
      <c r="Q47" s="1"/>
      <c r="R47" s="1"/>
      <c r="S47" s="1"/>
      <c r="T47" s="1"/>
      <c r="U47" s="1"/>
      <c r="V47" s="1"/>
      <c r="W47" s="1"/>
    </row>
    <row r="48" spans="1:23" x14ac:dyDescent="0.35">
      <c r="A48" s="1" t="str">
        <f t="shared" si="6"/>
        <v/>
      </c>
      <c r="B48" s="2"/>
      <c r="C48" s="1"/>
      <c r="D48" s="1"/>
      <c r="E48" s="1"/>
      <c r="F48" s="1"/>
      <c r="G48" s="1"/>
      <c r="H48" s="1"/>
      <c r="I48" s="2"/>
      <c r="J48" s="3"/>
      <c r="K48" s="4"/>
      <c r="L48" s="3">
        <f t="shared" si="8"/>
        <v>0</v>
      </c>
      <c r="M48" s="3">
        <f t="shared" si="9"/>
        <v>0</v>
      </c>
      <c r="N48" s="3">
        <f t="shared" si="10"/>
        <v>0</v>
      </c>
      <c r="O48" s="3">
        <f t="shared" si="11"/>
        <v>0</v>
      </c>
      <c r="P48" s="3" t="str">
        <f t="shared" si="7"/>
        <v/>
      </c>
      <c r="Q48" s="1"/>
      <c r="R48" s="1"/>
      <c r="S48" s="1"/>
      <c r="T48" s="1"/>
      <c r="U48" s="1"/>
      <c r="V48" s="1"/>
      <c r="W48" s="1"/>
    </row>
    <row r="49" spans="1:23" x14ac:dyDescent="0.35">
      <c r="A49" s="1" t="str">
        <f t="shared" si="6"/>
        <v/>
      </c>
      <c r="B49" s="2"/>
      <c r="C49" s="1"/>
      <c r="D49" s="1"/>
      <c r="E49" s="1"/>
      <c r="F49" s="1"/>
      <c r="G49" s="1"/>
      <c r="H49" s="1"/>
      <c r="I49" s="2"/>
      <c r="J49" s="3"/>
      <c r="K49" s="4"/>
      <c r="L49" s="3">
        <f t="shared" si="8"/>
        <v>0</v>
      </c>
      <c r="M49" s="3">
        <f t="shared" si="9"/>
        <v>0</v>
      </c>
      <c r="N49" s="3">
        <f t="shared" si="10"/>
        <v>0</v>
      </c>
      <c r="O49" s="3">
        <f t="shared" si="11"/>
        <v>0</v>
      </c>
      <c r="P49" s="3" t="str">
        <f t="shared" si="7"/>
        <v/>
      </c>
      <c r="Q49" s="1"/>
      <c r="R49" s="1"/>
      <c r="S49" s="1"/>
      <c r="T49" s="1"/>
      <c r="U49" s="1"/>
      <c r="V49" s="1"/>
      <c r="W49" s="1"/>
    </row>
    <row r="50" spans="1:23" x14ac:dyDescent="0.35">
      <c r="A50" s="1" t="str">
        <f t="shared" si="6"/>
        <v/>
      </c>
      <c r="B50" s="2"/>
      <c r="C50" s="1"/>
      <c r="D50" s="1"/>
      <c r="E50" s="1"/>
      <c r="F50" s="1"/>
      <c r="G50" s="1"/>
      <c r="H50" s="1"/>
      <c r="I50" s="2"/>
      <c r="J50" s="3"/>
      <c r="K50" s="4"/>
      <c r="L50" s="3">
        <f t="shared" si="8"/>
        <v>0</v>
      </c>
      <c r="M50" s="3">
        <f t="shared" si="9"/>
        <v>0</v>
      </c>
      <c r="N50" s="3">
        <f t="shared" si="10"/>
        <v>0</v>
      </c>
      <c r="O50" s="3">
        <f t="shared" si="11"/>
        <v>0</v>
      </c>
      <c r="P50" s="3" t="str">
        <f t="shared" si="7"/>
        <v/>
      </c>
      <c r="Q50" s="1"/>
      <c r="R50" s="1"/>
      <c r="S50" s="1"/>
      <c r="T50" s="1"/>
      <c r="U50" s="1"/>
      <c r="V50" s="1"/>
      <c r="W50" s="1"/>
    </row>
    <row r="51" spans="1:23" x14ac:dyDescent="0.35">
      <c r="A51" s="1" t="str">
        <f t="shared" si="6"/>
        <v/>
      </c>
      <c r="B51" s="2"/>
      <c r="C51" s="1"/>
      <c r="D51" s="1"/>
      <c r="E51" s="1"/>
      <c r="F51" s="1"/>
      <c r="G51" s="1"/>
      <c r="H51" s="1"/>
      <c r="I51" s="2"/>
      <c r="J51" s="3"/>
      <c r="K51" s="4"/>
      <c r="L51" s="3">
        <f t="shared" si="8"/>
        <v>0</v>
      </c>
      <c r="M51" s="3">
        <f t="shared" si="9"/>
        <v>0</v>
      </c>
      <c r="N51" s="3">
        <f t="shared" si="10"/>
        <v>0</v>
      </c>
      <c r="O51" s="3">
        <f t="shared" si="11"/>
        <v>0</v>
      </c>
      <c r="P51" s="3" t="str">
        <f t="shared" si="7"/>
        <v/>
      </c>
      <c r="Q51" s="1"/>
      <c r="R51" s="1"/>
      <c r="S51" s="1"/>
      <c r="T51" s="1"/>
      <c r="U51" s="1"/>
      <c r="V51" s="1"/>
      <c r="W51" s="1"/>
    </row>
    <row r="52" spans="1:23" x14ac:dyDescent="0.35">
      <c r="A52" s="1" t="str">
        <f t="shared" si="6"/>
        <v/>
      </c>
      <c r="B52" s="2"/>
      <c r="C52" s="1"/>
      <c r="D52" s="1"/>
      <c r="E52" s="1"/>
      <c r="F52" s="1"/>
      <c r="G52" s="1"/>
      <c r="H52" s="1"/>
      <c r="I52" s="2"/>
      <c r="J52" s="3"/>
      <c r="K52" s="4"/>
      <c r="L52" s="3">
        <f t="shared" si="8"/>
        <v>0</v>
      </c>
      <c r="M52" s="3">
        <f t="shared" si="9"/>
        <v>0</v>
      </c>
      <c r="N52" s="3">
        <f t="shared" si="10"/>
        <v>0</v>
      </c>
      <c r="O52" s="3">
        <f t="shared" si="11"/>
        <v>0</v>
      </c>
      <c r="P52" s="3" t="str">
        <f t="shared" si="7"/>
        <v/>
      </c>
      <c r="Q52" s="1"/>
      <c r="R52" s="1"/>
      <c r="S52" s="1"/>
      <c r="T52" s="1"/>
      <c r="U52" s="1"/>
      <c r="V52" s="1"/>
      <c r="W52" s="1"/>
    </row>
    <row r="53" spans="1:23" x14ac:dyDescent="0.35">
      <c r="A53" s="1" t="str">
        <f t="shared" si="6"/>
        <v/>
      </c>
      <c r="B53" s="2"/>
      <c r="C53" s="1"/>
      <c r="D53" s="1"/>
      <c r="E53" s="1"/>
      <c r="F53" s="1"/>
      <c r="G53" s="1"/>
      <c r="H53" s="1"/>
      <c r="I53" s="2"/>
      <c r="J53" s="3"/>
      <c r="K53" s="4"/>
      <c r="L53" s="3">
        <f t="shared" si="8"/>
        <v>0</v>
      </c>
      <c r="M53" s="3">
        <f t="shared" si="9"/>
        <v>0</v>
      </c>
      <c r="N53" s="3">
        <f t="shared" si="10"/>
        <v>0</v>
      </c>
      <c r="O53" s="3">
        <f t="shared" si="11"/>
        <v>0</v>
      </c>
      <c r="P53" s="3" t="str">
        <f t="shared" si="7"/>
        <v/>
      </c>
      <c r="Q53" s="1"/>
      <c r="R53" s="1"/>
      <c r="S53" s="1"/>
      <c r="T53" s="1"/>
      <c r="U53" s="1"/>
      <c r="V53" s="1"/>
      <c r="W53" s="1"/>
    </row>
    <row r="54" spans="1:23" x14ac:dyDescent="0.35">
      <c r="A54" s="1" t="str">
        <f t="shared" si="6"/>
        <v/>
      </c>
      <c r="B54" s="2"/>
      <c r="C54" s="1"/>
      <c r="D54" s="1"/>
      <c r="E54" s="1"/>
      <c r="F54" s="1"/>
      <c r="G54" s="1"/>
      <c r="H54" s="1"/>
      <c r="I54" s="2"/>
      <c r="J54" s="3"/>
      <c r="K54" s="4"/>
      <c r="L54" s="3">
        <f t="shared" si="8"/>
        <v>0</v>
      </c>
      <c r="M54" s="3">
        <f t="shared" si="9"/>
        <v>0</v>
      </c>
      <c r="N54" s="3">
        <f t="shared" si="10"/>
        <v>0</v>
      </c>
      <c r="O54" s="3">
        <f t="shared" si="11"/>
        <v>0</v>
      </c>
      <c r="P54" s="3" t="str">
        <f t="shared" si="7"/>
        <v/>
      </c>
      <c r="Q54" s="1"/>
      <c r="R54" s="1"/>
      <c r="S54" s="1"/>
      <c r="T54" s="1"/>
      <c r="U54" s="1"/>
      <c r="V54" s="1"/>
      <c r="W54" s="1"/>
    </row>
    <row r="56" spans="1:23" x14ac:dyDescent="0.35">
      <c r="A56" s="12" t="s">
        <v>103</v>
      </c>
      <c r="B56" s="13"/>
      <c r="C56" s="13"/>
      <c r="D56" s="13"/>
      <c r="E56" s="13"/>
      <c r="F56" s="13"/>
      <c r="G56" s="13"/>
      <c r="H56" s="13"/>
      <c r="I56" s="13"/>
      <c r="J56" s="5">
        <f t="shared" ref="J56:P56" si="12">SUM(J5:J54)</f>
        <v>317500</v>
      </c>
      <c r="K56" s="5">
        <f t="shared" si="12"/>
        <v>1.4799999999999998</v>
      </c>
      <c r="L56" s="5">
        <f t="shared" si="12"/>
        <v>8262.5</v>
      </c>
      <c r="M56" s="5">
        <f t="shared" si="12"/>
        <v>8262.5</v>
      </c>
      <c r="N56" s="5">
        <f t="shared" si="12"/>
        <v>35550</v>
      </c>
      <c r="O56" s="5">
        <f t="shared" si="12"/>
        <v>52075</v>
      </c>
      <c r="P56" s="5">
        <f t="shared" si="12"/>
        <v>369575</v>
      </c>
    </row>
  </sheetData>
  <mergeCells count="3">
    <mergeCell ref="A2:W2"/>
    <mergeCell ref="A56:I56"/>
    <mergeCell ref="A1:W1"/>
  </mergeCells>
  <conditionalFormatting sqref="Q5:Q54">
    <cfRule type="expression" dxfId="2" priority="1">
      <formula>$Q5="Overdue"</formula>
    </cfRule>
    <cfRule type="expression" dxfId="1" priority="2">
      <formula>$Q5="Paid"</formula>
    </cfRule>
    <cfRule type="expression" dxfId="0" priority="3">
      <formula>$Q5="Pending"</formula>
    </cfRule>
  </conditionalFormatting>
  <dataValidations count="6">
    <dataValidation type="list" allowBlank="1" sqref="G5:G54" xr:uid="{00000000-0002-0000-0000-000000000000}">
      <formula1>"Intra-State,Inter-State"</formula1>
    </dataValidation>
    <dataValidation type="list" allowBlank="1" sqref="H5:H54" xr:uid="{00000000-0002-0000-0000-000001000000}">
      <formula1>"Cash,UPI,Bank Transfer,Credit Card,Debit Card,Cheque,Other"</formula1>
    </dataValidation>
    <dataValidation type="list" allowBlank="1" sqref="Q5:Q54" xr:uid="{00000000-0002-0000-0000-000002000000}">
      <formula1>"Paid,Pending,Partial,Overdue,Cancelled"</formula1>
    </dataValidation>
    <dataValidation type="list" allowBlank="1" sqref="R5:R54" xr:uid="{00000000-0002-0000-0000-000003000000}">
      <formula1>"Generated,Not Required,Pending,Cancelled"</formula1>
    </dataValidation>
    <dataValidation type="list" allowBlank="1" sqref="K5:K54" xr:uid="{00000000-0002-0000-0000-000004000000}">
      <formula1>"0%,5%,12%,18%,28%"</formula1>
    </dataValidation>
    <dataValidation type="list" allowBlank="1" sqref="F5:F54" xr:uid="{00000000-0002-0000-0000-000005000000}">
      <formula1>"Madhya Pradesh,Uttar Pradesh,Delhi,Rajasthan,Maharashtra,Gujarat,Haryana,Bihar,Other"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"/>
  <sheetViews>
    <sheetView showGridLines="0" zoomScale="55" zoomScaleNormal="55" workbookViewId="0">
      <selection activeCell="E6" sqref="E6"/>
    </sheetView>
  </sheetViews>
  <sheetFormatPr defaultRowHeight="14.5" x14ac:dyDescent="0.35"/>
  <cols>
    <col min="1" max="1" width="22" customWidth="1"/>
    <col min="2" max="2" width="20" customWidth="1"/>
    <col min="3" max="3" width="4" customWidth="1"/>
    <col min="4" max="5" width="20" customWidth="1"/>
    <col min="6" max="8" width="4" customWidth="1"/>
  </cols>
  <sheetData>
    <row r="1" spans="1:8" ht="30" customHeight="1" x14ac:dyDescent="0.35">
      <c r="A1" s="15" t="s">
        <v>104</v>
      </c>
      <c r="B1" s="22"/>
      <c r="C1" s="22"/>
      <c r="D1" s="22"/>
      <c r="E1" s="22"/>
      <c r="F1" s="22"/>
      <c r="G1" s="22"/>
      <c r="H1" s="22"/>
    </row>
    <row r="3" spans="1:8" ht="15.5" x14ac:dyDescent="0.35">
      <c r="A3" s="6" t="s">
        <v>105</v>
      </c>
      <c r="B3" s="7">
        <f>COUNTIF('GST Sales Register'!C5:C54,"&lt;&gt;")</f>
        <v>10</v>
      </c>
      <c r="D3" s="8" t="s">
        <v>106</v>
      </c>
    </row>
    <row r="4" spans="1:8" ht="15.5" x14ac:dyDescent="0.35">
      <c r="A4" s="6" t="s">
        <v>107</v>
      </c>
      <c r="B4" s="9">
        <f>SUM('GST Sales Register'!J5:J54)</f>
        <v>317500</v>
      </c>
      <c r="D4" t="s">
        <v>29</v>
      </c>
      <c r="E4" s="10">
        <f>SUMIF('GST Sales Register'!G5:G54,"Intra-State",'GST Sales Register'!P5:P54)</f>
        <v>136525</v>
      </c>
    </row>
    <row r="5" spans="1:8" ht="15.5" x14ac:dyDescent="0.35">
      <c r="A5" s="6" t="s">
        <v>16</v>
      </c>
      <c r="B5" s="9">
        <f>SUM('GST Sales Register'!O5:O54)</f>
        <v>52075</v>
      </c>
      <c r="D5" t="s">
        <v>42</v>
      </c>
      <c r="E5" s="10">
        <f>SUMIF('GST Sales Register'!G5:G54,"Inter-State",'GST Sales Register'!P5:P54)</f>
        <v>233050</v>
      </c>
    </row>
    <row r="6" spans="1:8" ht="15.5" x14ac:dyDescent="0.35">
      <c r="A6" s="6" t="s">
        <v>108</v>
      </c>
      <c r="B6" s="9">
        <f>SUM('GST Sales Register'!P5:P54)</f>
        <v>369575</v>
      </c>
    </row>
    <row r="7" spans="1:8" ht="15.5" x14ac:dyDescent="0.35">
      <c r="A7" s="6" t="s">
        <v>109</v>
      </c>
      <c r="B7" s="7">
        <f>COUNTIF('GST Sales Register'!Q5:Q54,"Paid")</f>
        <v>7</v>
      </c>
    </row>
    <row r="8" spans="1:8" ht="15.5" x14ac:dyDescent="0.35">
      <c r="A8" s="6" t="s">
        <v>110</v>
      </c>
      <c r="B8" s="7">
        <f>COUNTIF('GST Sales Register'!Q5:Q54,"Pending")</f>
        <v>2</v>
      </c>
      <c r="D8" s="8" t="s">
        <v>18</v>
      </c>
    </row>
    <row r="9" spans="1:8" x14ac:dyDescent="0.35">
      <c r="D9" t="s">
        <v>31</v>
      </c>
      <c r="E9">
        <f>COUNTIF('GST Sales Register'!Q5:Q54,D9)</f>
        <v>7</v>
      </c>
    </row>
    <row r="10" spans="1:8" x14ac:dyDescent="0.35">
      <c r="D10" t="s">
        <v>58</v>
      </c>
      <c r="E10">
        <f>COUNTIF('GST Sales Register'!Q5:Q54,D10)</f>
        <v>2</v>
      </c>
    </row>
    <row r="11" spans="1:8" x14ac:dyDescent="0.35">
      <c r="D11" t="s">
        <v>74</v>
      </c>
      <c r="E11">
        <f>COUNTIF('GST Sales Register'!Q5:Q54,D11)</f>
        <v>1</v>
      </c>
    </row>
    <row r="12" spans="1:8" x14ac:dyDescent="0.35">
      <c r="D12" t="s">
        <v>111</v>
      </c>
      <c r="E12">
        <f>COUNTIF('GST Sales Register'!Q5:Q54,D12)</f>
        <v>0</v>
      </c>
    </row>
    <row r="13" spans="1:8" x14ac:dyDescent="0.35">
      <c r="D13" t="s">
        <v>112</v>
      </c>
      <c r="E13">
        <f>COUNTIF('GST Sales Register'!Q5:Q54,D13)</f>
        <v>0</v>
      </c>
    </row>
  </sheetData>
  <mergeCells count="1">
    <mergeCell ref="A1:H1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showGridLines="0" workbookViewId="0">
      <selection sqref="A1:F1"/>
    </sheetView>
  </sheetViews>
  <sheetFormatPr defaultRowHeight="14.5" x14ac:dyDescent="0.35"/>
  <cols>
    <col min="1" max="1" width="22" customWidth="1"/>
    <col min="2" max="6" width="20" customWidth="1"/>
  </cols>
  <sheetData>
    <row r="1" spans="1:6" ht="21" x14ac:dyDescent="0.5">
      <c r="A1" s="23" t="s">
        <v>113</v>
      </c>
      <c r="B1" s="16"/>
      <c r="C1" s="16"/>
      <c r="D1" s="16"/>
      <c r="E1" s="16"/>
      <c r="F1" s="16"/>
    </row>
    <row r="3" spans="1:6" x14ac:dyDescent="0.35">
      <c r="A3" s="11" t="s">
        <v>114</v>
      </c>
      <c r="B3" s="14" t="s">
        <v>115</v>
      </c>
      <c r="C3" s="14"/>
      <c r="D3" s="14"/>
      <c r="E3" s="14"/>
      <c r="F3" s="14"/>
    </row>
    <row r="4" spans="1:6" x14ac:dyDescent="0.35">
      <c r="A4" s="11" t="s">
        <v>8</v>
      </c>
      <c r="B4" s="14" t="s">
        <v>116</v>
      </c>
      <c r="C4" s="14"/>
      <c r="D4" s="14"/>
      <c r="E4" s="14"/>
      <c r="F4" s="14"/>
    </row>
    <row r="5" spans="1:6" x14ac:dyDescent="0.35">
      <c r="A5" s="11" t="s">
        <v>12</v>
      </c>
      <c r="B5" s="14" t="s">
        <v>117</v>
      </c>
      <c r="C5" s="14"/>
      <c r="D5" s="14"/>
      <c r="E5" s="14"/>
      <c r="F5" s="14"/>
    </row>
    <row r="6" spans="1:6" x14ac:dyDescent="0.35">
      <c r="A6" s="11" t="s">
        <v>17</v>
      </c>
      <c r="B6" s="14" t="s">
        <v>118</v>
      </c>
      <c r="C6" s="14"/>
      <c r="D6" s="14"/>
      <c r="E6" s="14"/>
      <c r="F6" s="14"/>
    </row>
    <row r="7" spans="1:6" x14ac:dyDescent="0.35">
      <c r="A7" s="11" t="s">
        <v>18</v>
      </c>
      <c r="B7" s="14" t="s">
        <v>119</v>
      </c>
      <c r="C7" s="14"/>
      <c r="D7" s="14"/>
      <c r="E7" s="14"/>
      <c r="F7" s="14"/>
    </row>
    <row r="8" spans="1:6" x14ac:dyDescent="0.35">
      <c r="A8" s="11" t="s">
        <v>120</v>
      </c>
      <c r="B8" s="14" t="s">
        <v>121</v>
      </c>
      <c r="C8" s="14"/>
      <c r="D8" s="14"/>
      <c r="E8" s="14"/>
      <c r="F8" s="14"/>
    </row>
  </sheetData>
  <mergeCells count="7">
    <mergeCell ref="B8:F8"/>
    <mergeCell ref="B4:F4"/>
    <mergeCell ref="B7:F7"/>
    <mergeCell ref="B6:F6"/>
    <mergeCell ref="A1:F1"/>
    <mergeCell ref="B3:F3"/>
    <mergeCell ref="B5:F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7BE5E-0B3F-48BE-9BB0-6982CC830D01}">
  <dimension ref="A1:A23"/>
  <sheetViews>
    <sheetView tabSelected="1" workbookViewId="0">
      <selection activeCell="E6" sqref="E6"/>
    </sheetView>
  </sheetViews>
  <sheetFormatPr defaultRowHeight="14.5" x14ac:dyDescent="0.35"/>
  <sheetData>
    <row r="1" spans="1:1" x14ac:dyDescent="0.35">
      <c r="A1" t="s">
        <v>2</v>
      </c>
    </row>
    <row r="2" spans="1:1" x14ac:dyDescent="0.35">
      <c r="A2" t="s">
        <v>3</v>
      </c>
    </row>
    <row r="3" spans="1:1" x14ac:dyDescent="0.35">
      <c r="A3" t="s">
        <v>4</v>
      </c>
    </row>
    <row r="4" spans="1:1" x14ac:dyDescent="0.35">
      <c r="A4" t="s">
        <v>5</v>
      </c>
    </row>
    <row r="5" spans="1:1" x14ac:dyDescent="0.35">
      <c r="A5" t="s">
        <v>6</v>
      </c>
    </row>
    <row r="6" spans="1:1" x14ac:dyDescent="0.35">
      <c r="A6" t="s">
        <v>7</v>
      </c>
    </row>
    <row r="7" spans="1:1" x14ac:dyDescent="0.35">
      <c r="A7" t="s">
        <v>8</v>
      </c>
    </row>
    <row r="8" spans="1:1" x14ac:dyDescent="0.35">
      <c r="A8" t="s">
        <v>9</v>
      </c>
    </row>
    <row r="9" spans="1:1" x14ac:dyDescent="0.35">
      <c r="A9" t="s">
        <v>10</v>
      </c>
    </row>
    <row r="10" spans="1:1" x14ac:dyDescent="0.35">
      <c r="A10" t="s">
        <v>11</v>
      </c>
    </row>
    <row r="11" spans="1:1" x14ac:dyDescent="0.35">
      <c r="A11" t="s">
        <v>12</v>
      </c>
    </row>
    <row r="12" spans="1:1" x14ac:dyDescent="0.35">
      <c r="A12" t="s">
        <v>13</v>
      </c>
    </row>
    <row r="13" spans="1:1" x14ac:dyDescent="0.35">
      <c r="A13" t="s">
        <v>14</v>
      </c>
    </row>
    <row r="14" spans="1:1" x14ac:dyDescent="0.35">
      <c r="A14" t="s">
        <v>15</v>
      </c>
    </row>
    <row r="15" spans="1:1" x14ac:dyDescent="0.35">
      <c r="A15" t="s">
        <v>16</v>
      </c>
    </row>
    <row r="16" spans="1:1" x14ac:dyDescent="0.35">
      <c r="A16" t="s">
        <v>17</v>
      </c>
    </row>
    <row r="17" spans="1:1" x14ac:dyDescent="0.35">
      <c r="A17" t="s">
        <v>18</v>
      </c>
    </row>
    <row r="18" spans="1:1" x14ac:dyDescent="0.35">
      <c r="A18" t="s">
        <v>19</v>
      </c>
    </row>
    <row r="19" spans="1:1" x14ac:dyDescent="0.35">
      <c r="A19" t="s">
        <v>20</v>
      </c>
    </row>
    <row r="20" spans="1:1" x14ac:dyDescent="0.35">
      <c r="A20" t="s">
        <v>21</v>
      </c>
    </row>
    <row r="21" spans="1:1" x14ac:dyDescent="0.35">
      <c r="A21" t="s">
        <v>22</v>
      </c>
    </row>
    <row r="22" spans="1:1" x14ac:dyDescent="0.35">
      <c r="A22" t="s">
        <v>23</v>
      </c>
    </row>
    <row r="23" spans="1:1" x14ac:dyDescent="0.35">
      <c r="A2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GST Sales Register</vt:lpstr>
      <vt:lpstr>Dashboard</vt:lpstr>
      <vt:lpstr>Instructions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GST Sales Register Excel Sheet Template</dc:title>
  <dc:subject>Professional GST sales register with formulas and dashboard</dc:subject>
  <dc:creator>Excel Template Designer</dc:creator>
  <cp:lastModifiedBy>pm</cp:lastModifiedBy>
  <dcterms:created xsi:type="dcterms:W3CDTF">2026-10-05T16:36:09Z</dcterms:created>
  <dcterms:modified xsi:type="dcterms:W3CDTF">2026-10-12T13:02:43Z</dcterms:modified>
</cp:coreProperties>
</file>