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FF196FB1-DE03-4B49-ABF4-3E7479180D6B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Time Tracker" sheetId="1" r:id="rId1"/>
    <sheet name="Dashboard" sheetId="2" r:id="rId2"/>
    <sheet name="Lists" sheetId="3" state="hidden" r:id="rId3"/>
  </sheets>
  <definedNames>
    <definedName name="_xlnm._FilterDatabase" localSheetId="0" hidden="1">'Time Tracker'!$A$4:$N$500</definedName>
    <definedName name="_xlnm.Print_Titles" localSheetId="0">'Time Tracker'!$1:$4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0" i="2" l="1"/>
  <c r="B13" i="2"/>
  <c r="B12" i="2"/>
  <c r="B11" i="2"/>
  <c r="B10" i="2"/>
  <c r="B9" i="2"/>
  <c r="G4" i="2"/>
  <c r="A4" i="2"/>
  <c r="B21" i="1"/>
  <c r="B18" i="1"/>
  <c r="M14" i="1"/>
  <c r="I14" i="1"/>
  <c r="B22" i="2" s="1"/>
  <c r="C14" i="1"/>
  <c r="A14" i="1"/>
  <c r="M13" i="1"/>
  <c r="I13" i="1"/>
  <c r="B19" i="1" s="1"/>
  <c r="C13" i="1"/>
  <c r="A13" i="1"/>
  <c r="I12" i="1"/>
  <c r="M12" i="1" s="1"/>
  <c r="C12" i="1"/>
  <c r="A12" i="1"/>
  <c r="M11" i="1"/>
  <c r="I11" i="1"/>
  <c r="C11" i="1"/>
  <c r="A11" i="1"/>
  <c r="M10" i="1"/>
  <c r="I10" i="1"/>
  <c r="B19" i="2" s="1"/>
  <c r="C10" i="1"/>
  <c r="A10" i="1"/>
  <c r="I9" i="1"/>
  <c r="M9" i="1" s="1"/>
  <c r="C9" i="1"/>
  <c r="A9" i="1"/>
  <c r="M8" i="1"/>
  <c r="I8" i="1"/>
  <c r="B21" i="2" s="1"/>
  <c r="C8" i="1"/>
  <c r="A8" i="1"/>
  <c r="I7" i="1"/>
  <c r="M7" i="1" s="1"/>
  <c r="C7" i="1"/>
  <c r="A7" i="1"/>
  <c r="I6" i="1"/>
  <c r="B18" i="2" s="1"/>
  <c r="C6" i="1"/>
  <c r="A6" i="1"/>
  <c r="I5" i="1"/>
  <c r="M5" i="1" s="1"/>
  <c r="C5" i="1"/>
  <c r="A5" i="1"/>
  <c r="B22" i="1" l="1"/>
  <c r="B17" i="2"/>
  <c r="C4" i="2"/>
  <c r="M6" i="1"/>
  <c r="E4" i="2" s="1"/>
  <c r="B20" i="1" l="1"/>
</calcChain>
</file>

<file path=xl/sharedStrings.xml><?xml version="1.0" encoding="utf-8"?>
<sst xmlns="http://schemas.openxmlformats.org/spreadsheetml/2006/main" count="139" uniqueCount="75">
  <si>
    <t>TIME EXCEL SHEET TEMPLATE</t>
  </si>
  <si>
    <t>Daily Time Tracking, Productivity &amp; Activity Management</t>
  </si>
  <si>
    <t>S.No.</t>
  </si>
  <si>
    <t>Date</t>
  </si>
  <si>
    <t>Day</t>
  </si>
  <si>
    <t>Task / Activity</t>
  </si>
  <si>
    <t>Category</t>
  </si>
  <si>
    <t>Start Time</t>
  </si>
  <si>
    <t>End Time</t>
  </si>
  <si>
    <t>Break (Min)</t>
  </si>
  <si>
    <t>Total Hours</t>
  </si>
  <si>
    <t>Priority</t>
  </si>
  <si>
    <t>Status</t>
  </si>
  <si>
    <t>Billable?</t>
  </si>
  <si>
    <t>Billable Hours</t>
  </si>
  <si>
    <t>Notes / Remarks</t>
  </si>
  <si>
    <t>Client project planning</t>
  </si>
  <si>
    <t>Work</t>
  </si>
  <si>
    <t>09:00</t>
  </si>
  <si>
    <t>10:30</t>
  </si>
  <si>
    <t>High</t>
  </si>
  <si>
    <t>Completed</t>
  </si>
  <si>
    <t>Yes</t>
  </si>
  <si>
    <t>Reviewed project scope</t>
  </si>
  <si>
    <t>Team stand-up meeting</t>
  </si>
  <si>
    <t>Meeting</t>
  </si>
  <si>
    <t>10:45</t>
  </si>
  <si>
    <t>11:15</t>
  </si>
  <si>
    <t>Daily progress meeting</t>
  </si>
  <si>
    <t>Excel dashboard development</t>
  </si>
  <si>
    <t>13:00</t>
  </si>
  <si>
    <t>Built KPI summary</t>
  </si>
  <si>
    <t>Lunch break</t>
  </si>
  <si>
    <t>Break</t>
  </si>
  <si>
    <t>13:45</t>
  </si>
  <si>
    <t>Low</t>
  </si>
  <si>
    <t>No</t>
  </si>
  <si>
    <t>Lunch</t>
  </si>
  <si>
    <t>WordPress content update</t>
  </si>
  <si>
    <t>15:15</t>
  </si>
  <si>
    <t>Medium</t>
  </si>
  <si>
    <t>In Progress</t>
  </si>
  <si>
    <t>Updated template content</t>
  </si>
  <si>
    <t>Staff training session</t>
  </si>
  <si>
    <t>Training</t>
  </si>
  <si>
    <t>15:30</t>
  </si>
  <si>
    <t>16:30</t>
  </si>
  <si>
    <t>Excel training</t>
  </si>
  <si>
    <t>Email &amp; administration</t>
  </si>
  <si>
    <t>Administration</t>
  </si>
  <si>
    <t>17:15</t>
  </si>
  <si>
    <t>Email follow-up</t>
  </si>
  <si>
    <t>Client support call</t>
  </si>
  <si>
    <t>18:00</t>
  </si>
  <si>
    <t>Resolved user questions</t>
  </si>
  <si>
    <t>Content research</t>
  </si>
  <si>
    <t>19:00</t>
  </si>
  <si>
    <t>Research for upcoming tutorial</t>
  </si>
  <si>
    <t>Personal planning</t>
  </si>
  <si>
    <t>Personal</t>
  </si>
  <si>
    <t>19:30</t>
  </si>
  <si>
    <t>Planned</t>
  </si>
  <si>
    <t>Plan next day priorities</t>
  </si>
  <si>
    <t>TIME SUMMARY</t>
  </si>
  <si>
    <t>Total Activities</t>
  </si>
  <si>
    <t>Total Tracked Hours</t>
  </si>
  <si>
    <t>Total Billable Hours</t>
  </si>
  <si>
    <t>Completed Activities</t>
  </si>
  <si>
    <t>Average Hours / Activity</t>
  </si>
  <si>
    <t>TIME TRACKER DASHBOARD</t>
  </si>
  <si>
    <t>Tracked Hours</t>
  </si>
  <si>
    <t>Count</t>
  </si>
  <si>
    <t>On Hold</t>
  </si>
  <si>
    <t>Cancelled</t>
  </si>
  <si>
    <t>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</si>
</sst>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9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3"/>
      <color rgb="FFFFFFFF"/>
      <name val="Calibri"/>
    </font>
    <font>
      <b/>
      <sz val="11"/>
      <name val="Calibri"/>
    </font>
    <font>
      <b/>
      <sz val="18"/>
      <name val="Calibri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/>
    <xf numFmtId="2" fontId="0" fillId="0" borderId="0" xfId="0" applyNumberFormat="1"/>
    <xf numFmtId="0" fontId="0" fillId="0" borderId="0" xfId="0"/>
    <xf numFmtId="0" fontId="5" fillId="4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0" fillId="4" borderId="1" xfId="0" applyNumberForma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7" fillId="6" borderId="0" xfId="0" applyFont="1" applyFill="1" applyAlignment="1">
      <alignment horizontal="center"/>
    </xf>
    <xf numFmtId="0" fontId="6" fillId="6" borderId="0" xfId="0" applyFont="1" applyFill="1"/>
    <xf numFmtId="0" fontId="8" fillId="5" borderId="2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0" fillId="7" borderId="0" xfId="0" applyFill="1"/>
    <xf numFmtId="0" fontId="0" fillId="7" borderId="0" xfId="0" applyFill="1"/>
  </cellXfs>
  <cellStyles count="1">
    <cellStyle name="Normal" xfId="0" builtinId="0"/>
  </cellStyles>
  <dxfs count="4">
    <dxf>
      <fill>
        <patternFill patternType="solid">
          <fgColor rgb="FFFFF2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Activities by Status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Dashboard!$B$8</c:f>
              <c:strCache>
                <c:ptCount val="1"/>
                <c:pt idx="0">
                  <c:v>Count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Dashboard!$A$9:$A$13</c:f>
              <c:strCache>
                <c:ptCount val="5"/>
                <c:pt idx="0">
                  <c:v>Planned</c:v>
                </c:pt>
                <c:pt idx="1">
                  <c:v>In Progress</c:v>
                </c:pt>
                <c:pt idx="2">
                  <c:v>Completed</c:v>
                </c:pt>
                <c:pt idx="3">
                  <c:v>On Hold</c:v>
                </c:pt>
                <c:pt idx="4">
                  <c:v>Cancelled</c:v>
                </c:pt>
              </c:strCache>
            </c:strRef>
          </c:cat>
          <c:val>
            <c:numRef>
              <c:f>Dashboard!$B$9:$B$13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91-4639-87CE-5FEB5D54E18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Status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Activities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468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"/>
  <sheetViews>
    <sheetView showGridLines="0" zoomScale="70" zoomScaleNormal="70" workbookViewId="0">
      <pane ySplit="4" topLeftCell="A5" activePane="bottomLeft" state="frozen"/>
      <selection pane="bottomLeft" activeCell="F17" sqref="F17"/>
    </sheetView>
  </sheetViews>
  <sheetFormatPr defaultRowHeight="14.5" x14ac:dyDescent="0.35"/>
  <cols>
    <col min="1" max="1" width="10.1796875" customWidth="1"/>
    <col min="2" max="2" width="14" customWidth="1"/>
    <col min="3" max="3" width="10" customWidth="1"/>
    <col min="4" max="4" width="30" customWidth="1"/>
    <col min="5" max="5" width="18" customWidth="1"/>
    <col min="6" max="8" width="12" customWidth="1"/>
    <col min="9" max="9" width="13" customWidth="1"/>
    <col min="10" max="10" width="12" customWidth="1"/>
    <col min="11" max="11" width="15" customWidth="1"/>
    <col min="12" max="12" width="12" customWidth="1"/>
    <col min="13" max="13" width="15" customWidth="1"/>
    <col min="14" max="14" width="32" customWidth="1"/>
  </cols>
  <sheetData>
    <row r="1" spans="1:14" ht="30" customHeight="1" x14ac:dyDescent="0.3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3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4" spans="1:14" s="17" customFormat="1" ht="20" customHeight="1" x14ac:dyDescent="0.35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</row>
    <row r="5" spans="1:14" x14ac:dyDescent="0.35">
      <c r="A5" s="8">
        <f t="shared" ref="A5:A14" si="0">IF(D5="","",ROW()-4)</f>
        <v>1</v>
      </c>
      <c r="B5" s="9">
        <v>46272</v>
      </c>
      <c r="C5" s="8" t="str">
        <f t="shared" ref="C5:C14" si="1">IF(B5="","",TEXT(B5,"ddd"))</f>
        <v>Mon</v>
      </c>
      <c r="D5" s="8" t="s">
        <v>16</v>
      </c>
      <c r="E5" s="8" t="s">
        <v>17</v>
      </c>
      <c r="F5" s="10" t="s">
        <v>18</v>
      </c>
      <c r="G5" s="10" t="s">
        <v>19</v>
      </c>
      <c r="H5" s="8">
        <v>10</v>
      </c>
      <c r="I5" s="11">
        <f t="shared" ref="I5:I14" si="2">IF(OR(F5="",G5=""),"",MAX(0,(G5-F5)*24-H5/60))</f>
        <v>1.3333333333333333</v>
      </c>
      <c r="J5" s="8" t="s">
        <v>20</v>
      </c>
      <c r="K5" s="8" t="s">
        <v>21</v>
      </c>
      <c r="L5" s="8" t="s">
        <v>22</v>
      </c>
      <c r="M5" s="11">
        <f t="shared" ref="M5:M14" si="3">IF(L5="Yes",I5,0)</f>
        <v>1.3333333333333333</v>
      </c>
      <c r="N5" s="8" t="s">
        <v>23</v>
      </c>
    </row>
    <row r="6" spans="1:14" x14ac:dyDescent="0.35">
      <c r="A6" s="8">
        <f t="shared" si="0"/>
        <v>2</v>
      </c>
      <c r="B6" s="9">
        <v>46273</v>
      </c>
      <c r="C6" s="8" t="str">
        <f t="shared" si="1"/>
        <v>Tue</v>
      </c>
      <c r="D6" s="8" t="s">
        <v>24</v>
      </c>
      <c r="E6" s="8" t="s">
        <v>25</v>
      </c>
      <c r="F6" s="10" t="s">
        <v>26</v>
      </c>
      <c r="G6" s="10" t="s">
        <v>27</v>
      </c>
      <c r="H6" s="8">
        <v>0</v>
      </c>
      <c r="I6" s="11">
        <f t="shared" si="2"/>
        <v>0.49999999999999956</v>
      </c>
      <c r="J6" s="8" t="s">
        <v>20</v>
      </c>
      <c r="K6" s="8" t="s">
        <v>21</v>
      </c>
      <c r="L6" s="8" t="s">
        <v>22</v>
      </c>
      <c r="M6" s="11">
        <f t="shared" si="3"/>
        <v>0.49999999999999956</v>
      </c>
      <c r="N6" s="8" t="s">
        <v>28</v>
      </c>
    </row>
    <row r="7" spans="1:14" x14ac:dyDescent="0.35">
      <c r="A7" s="8">
        <f t="shared" si="0"/>
        <v>3</v>
      </c>
      <c r="B7" s="9">
        <v>46274</v>
      </c>
      <c r="C7" s="8" t="str">
        <f t="shared" si="1"/>
        <v>Wed</v>
      </c>
      <c r="D7" s="8" t="s">
        <v>29</v>
      </c>
      <c r="E7" s="8" t="s">
        <v>17</v>
      </c>
      <c r="F7" s="10" t="s">
        <v>27</v>
      </c>
      <c r="G7" s="10" t="s">
        <v>30</v>
      </c>
      <c r="H7" s="8">
        <v>15</v>
      </c>
      <c r="I7" s="11">
        <f t="shared" si="2"/>
        <v>1.4999999999999991</v>
      </c>
      <c r="J7" s="8" t="s">
        <v>20</v>
      </c>
      <c r="K7" s="8" t="s">
        <v>21</v>
      </c>
      <c r="L7" s="8" t="s">
        <v>22</v>
      </c>
      <c r="M7" s="11">
        <f t="shared" si="3"/>
        <v>1.4999999999999991</v>
      </c>
      <c r="N7" s="8" t="s">
        <v>31</v>
      </c>
    </row>
    <row r="8" spans="1:14" x14ac:dyDescent="0.35">
      <c r="A8" s="8">
        <f t="shared" si="0"/>
        <v>4</v>
      </c>
      <c r="B8" s="9">
        <v>46275</v>
      </c>
      <c r="C8" s="8" t="str">
        <f t="shared" si="1"/>
        <v>Thu</v>
      </c>
      <c r="D8" s="8" t="s">
        <v>32</v>
      </c>
      <c r="E8" s="8" t="s">
        <v>33</v>
      </c>
      <c r="F8" s="10" t="s">
        <v>30</v>
      </c>
      <c r="G8" s="10" t="s">
        <v>34</v>
      </c>
      <c r="H8" s="8">
        <v>0</v>
      </c>
      <c r="I8" s="11">
        <f t="shared" si="2"/>
        <v>0.75</v>
      </c>
      <c r="J8" s="8" t="s">
        <v>35</v>
      </c>
      <c r="K8" s="8" t="s">
        <v>21</v>
      </c>
      <c r="L8" s="8" t="s">
        <v>36</v>
      </c>
      <c r="M8" s="11">
        <f t="shared" si="3"/>
        <v>0</v>
      </c>
      <c r="N8" s="8" t="s">
        <v>37</v>
      </c>
    </row>
    <row r="9" spans="1:14" x14ac:dyDescent="0.35">
      <c r="A9" s="8">
        <f t="shared" si="0"/>
        <v>5</v>
      </c>
      <c r="B9" s="9">
        <v>46276</v>
      </c>
      <c r="C9" s="8" t="str">
        <f t="shared" si="1"/>
        <v>Fri</v>
      </c>
      <c r="D9" s="8" t="s">
        <v>38</v>
      </c>
      <c r="E9" s="8" t="s">
        <v>17</v>
      </c>
      <c r="F9" s="10" t="s">
        <v>34</v>
      </c>
      <c r="G9" s="10" t="s">
        <v>39</v>
      </c>
      <c r="H9" s="8">
        <v>10</v>
      </c>
      <c r="I9" s="11">
        <f t="shared" si="2"/>
        <v>1.3333333333333333</v>
      </c>
      <c r="J9" s="8" t="s">
        <v>40</v>
      </c>
      <c r="K9" s="8" t="s">
        <v>41</v>
      </c>
      <c r="L9" s="8" t="s">
        <v>22</v>
      </c>
      <c r="M9" s="11">
        <f t="shared" si="3"/>
        <v>1.3333333333333333</v>
      </c>
      <c r="N9" s="8" t="s">
        <v>42</v>
      </c>
    </row>
    <row r="10" spans="1:14" x14ac:dyDescent="0.35">
      <c r="A10" s="8">
        <f t="shared" si="0"/>
        <v>6</v>
      </c>
      <c r="B10" s="9">
        <v>46277</v>
      </c>
      <c r="C10" s="8" t="str">
        <f t="shared" si="1"/>
        <v>Sat</v>
      </c>
      <c r="D10" s="8" t="s">
        <v>43</v>
      </c>
      <c r="E10" s="8" t="s">
        <v>44</v>
      </c>
      <c r="F10" s="10" t="s">
        <v>45</v>
      </c>
      <c r="G10" s="10" t="s">
        <v>46</v>
      </c>
      <c r="H10" s="8">
        <v>5</v>
      </c>
      <c r="I10" s="11">
        <f t="shared" si="2"/>
        <v>0.91666666666666574</v>
      </c>
      <c r="J10" s="8" t="s">
        <v>40</v>
      </c>
      <c r="K10" s="8" t="s">
        <v>21</v>
      </c>
      <c r="L10" s="8" t="s">
        <v>22</v>
      </c>
      <c r="M10" s="11">
        <f t="shared" si="3"/>
        <v>0.91666666666666574</v>
      </c>
      <c r="N10" s="8" t="s">
        <v>47</v>
      </c>
    </row>
    <row r="11" spans="1:14" x14ac:dyDescent="0.35">
      <c r="A11" s="8">
        <f t="shared" si="0"/>
        <v>7</v>
      </c>
      <c r="B11" s="9">
        <v>46278</v>
      </c>
      <c r="C11" s="8" t="str">
        <f t="shared" si="1"/>
        <v>Sun</v>
      </c>
      <c r="D11" s="8" t="s">
        <v>48</v>
      </c>
      <c r="E11" s="8" t="s">
        <v>49</v>
      </c>
      <c r="F11" s="10" t="s">
        <v>46</v>
      </c>
      <c r="G11" s="10" t="s">
        <v>50</v>
      </c>
      <c r="H11" s="8">
        <v>0</v>
      </c>
      <c r="I11" s="11">
        <f t="shared" si="2"/>
        <v>0.75</v>
      </c>
      <c r="J11" s="8" t="s">
        <v>40</v>
      </c>
      <c r="K11" s="8" t="s">
        <v>21</v>
      </c>
      <c r="L11" s="8" t="s">
        <v>36</v>
      </c>
      <c r="M11" s="11">
        <f t="shared" si="3"/>
        <v>0</v>
      </c>
      <c r="N11" s="8" t="s">
        <v>51</v>
      </c>
    </row>
    <row r="12" spans="1:14" x14ac:dyDescent="0.35">
      <c r="A12" s="8">
        <f t="shared" si="0"/>
        <v>8</v>
      </c>
      <c r="B12" s="9">
        <v>46279</v>
      </c>
      <c r="C12" s="8" t="str">
        <f t="shared" si="1"/>
        <v>Mon</v>
      </c>
      <c r="D12" s="8" t="s">
        <v>52</v>
      </c>
      <c r="E12" s="8" t="s">
        <v>25</v>
      </c>
      <c r="F12" s="10" t="s">
        <v>50</v>
      </c>
      <c r="G12" s="10" t="s">
        <v>53</v>
      </c>
      <c r="H12" s="8">
        <v>0</v>
      </c>
      <c r="I12" s="11">
        <f t="shared" si="2"/>
        <v>0.75</v>
      </c>
      <c r="J12" s="8" t="s">
        <v>20</v>
      </c>
      <c r="K12" s="8" t="s">
        <v>21</v>
      </c>
      <c r="L12" s="8" t="s">
        <v>22</v>
      </c>
      <c r="M12" s="11">
        <f t="shared" si="3"/>
        <v>0.75</v>
      </c>
      <c r="N12" s="8" t="s">
        <v>54</v>
      </c>
    </row>
    <row r="13" spans="1:14" x14ac:dyDescent="0.35">
      <c r="A13" s="8">
        <f t="shared" si="0"/>
        <v>9</v>
      </c>
      <c r="B13" s="9">
        <v>46280</v>
      </c>
      <c r="C13" s="8" t="str">
        <f t="shared" si="1"/>
        <v>Tue</v>
      </c>
      <c r="D13" s="8" t="s">
        <v>55</v>
      </c>
      <c r="E13" s="8" t="s">
        <v>17</v>
      </c>
      <c r="F13" s="10" t="s">
        <v>53</v>
      </c>
      <c r="G13" s="10" t="s">
        <v>56</v>
      </c>
      <c r="H13" s="8">
        <v>5</v>
      </c>
      <c r="I13" s="11">
        <f t="shared" si="2"/>
        <v>0.91666666666666574</v>
      </c>
      <c r="J13" s="8" t="s">
        <v>40</v>
      </c>
      <c r="K13" s="8" t="s">
        <v>41</v>
      </c>
      <c r="L13" s="8" t="s">
        <v>36</v>
      </c>
      <c r="M13" s="11">
        <f t="shared" si="3"/>
        <v>0</v>
      </c>
      <c r="N13" s="8" t="s">
        <v>57</v>
      </c>
    </row>
    <row r="14" spans="1:14" x14ac:dyDescent="0.35">
      <c r="A14" s="8">
        <f t="shared" si="0"/>
        <v>10</v>
      </c>
      <c r="B14" s="9">
        <v>46281</v>
      </c>
      <c r="C14" s="8" t="str">
        <f t="shared" si="1"/>
        <v>Wed</v>
      </c>
      <c r="D14" s="8" t="s">
        <v>58</v>
      </c>
      <c r="E14" s="8" t="s">
        <v>59</v>
      </c>
      <c r="F14" s="10" t="s">
        <v>56</v>
      </c>
      <c r="G14" s="10" t="s">
        <v>60</v>
      </c>
      <c r="H14" s="8">
        <v>0</v>
      </c>
      <c r="I14" s="11">
        <f t="shared" si="2"/>
        <v>0.50000000000000089</v>
      </c>
      <c r="J14" s="8" t="s">
        <v>35</v>
      </c>
      <c r="K14" s="8" t="s">
        <v>61</v>
      </c>
      <c r="L14" s="8" t="s">
        <v>36</v>
      </c>
      <c r="M14" s="11">
        <f t="shared" si="3"/>
        <v>0</v>
      </c>
      <c r="N14" s="8" t="s">
        <v>62</v>
      </c>
    </row>
    <row r="17" spans="1:4" ht="17" x14ac:dyDescent="0.4">
      <c r="A17" s="18" t="s">
        <v>63</v>
      </c>
      <c r="B17" s="13"/>
      <c r="C17" s="13"/>
      <c r="D17" s="13"/>
    </row>
    <row r="18" spans="1:4" ht="29" x14ac:dyDescent="0.35">
      <c r="A18" s="5" t="s">
        <v>64</v>
      </c>
      <c r="B18" s="6">
        <f>COUNTA(D5:D500)</f>
        <v>10</v>
      </c>
    </row>
    <row r="19" spans="1:4" ht="43.5" x14ac:dyDescent="0.35">
      <c r="A19" s="5" t="s">
        <v>65</v>
      </c>
      <c r="B19" s="7">
        <f>SUM(I5:I500)</f>
        <v>9.2499999999999964</v>
      </c>
    </row>
    <row r="20" spans="1:4" ht="43.5" x14ac:dyDescent="0.35">
      <c r="A20" s="5" t="s">
        <v>66</v>
      </c>
      <c r="B20" s="7">
        <f>SUM(M5:M500)</f>
        <v>6.3333333333333313</v>
      </c>
    </row>
    <row r="21" spans="1:4" ht="29" x14ac:dyDescent="0.35">
      <c r="A21" s="5" t="s">
        <v>67</v>
      </c>
      <c r="B21" s="6">
        <f>COUNTIF(K5:K500,"Completed")</f>
        <v>7</v>
      </c>
    </row>
    <row r="22" spans="1:4" ht="43.5" x14ac:dyDescent="0.35">
      <c r="A22" s="5" t="s">
        <v>68</v>
      </c>
      <c r="B22" s="7">
        <f>IFERROR(AVERAGE(I5:I500),0)</f>
        <v>0.9249999999999996</v>
      </c>
    </row>
  </sheetData>
  <mergeCells count="3">
    <mergeCell ref="A17:D17"/>
    <mergeCell ref="A2:N2"/>
    <mergeCell ref="A1:N1"/>
  </mergeCells>
  <conditionalFormatting sqref="J5:J500">
    <cfRule type="expression" dxfId="3" priority="4">
      <formula>J5="High"</formula>
    </cfRule>
  </conditionalFormatting>
  <conditionalFormatting sqref="K5:K500">
    <cfRule type="expression" dxfId="2" priority="1">
      <formula>K5="Completed"</formula>
    </cfRule>
    <cfRule type="expression" dxfId="1" priority="2">
      <formula>K5="In Progress"</formula>
    </cfRule>
    <cfRule type="expression" dxfId="0" priority="3">
      <formula>K5="On Hold"</formula>
    </cfRule>
  </conditionalFormatting>
  <dataValidations count="1">
    <dataValidation type="list" allowBlank="1" sqref="L5:L500" xr:uid="{00000000-0002-0000-0000-000003000000}">
      <formula1>"Yes,No"</formula1>
    </dataValidation>
  </dataValidations>
  <pageMargins left="0.75" right="0.75" top="1" bottom="1" header="0.5" footer="0.5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000-000000000000}">
          <x14:formula1>
            <xm:f>Lists!$C$2:$C$7</xm:f>
          </x14:formula1>
          <xm:sqref>E5:E500</xm:sqref>
        </x14:dataValidation>
        <x14:dataValidation type="list" allowBlank="1" xr:uid="{00000000-0002-0000-0000-000001000000}">
          <x14:formula1>
            <xm:f>Lists!$B$2:$B$4</xm:f>
          </x14:formula1>
          <xm:sqref>J5:J500</xm:sqref>
        </x14:dataValidation>
        <x14:dataValidation type="list" allowBlank="1" xr:uid="{00000000-0002-0000-0000-000002000000}">
          <x14:formula1>
            <xm:f>Lists!$A$2:$A$6</xm:f>
          </x14:formula1>
          <xm:sqref>K5:K500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showGridLines="0" tabSelected="1" zoomScale="70" zoomScaleNormal="70" workbookViewId="0">
      <selection activeCell="J11" sqref="J11"/>
    </sheetView>
  </sheetViews>
  <sheetFormatPr defaultRowHeight="14.5" x14ac:dyDescent="0.35"/>
  <cols>
    <col min="1" max="1" width="22" customWidth="1"/>
    <col min="2" max="2" width="15" customWidth="1"/>
    <col min="3" max="3" width="4" customWidth="1"/>
    <col min="4" max="8" width="18" customWidth="1"/>
  </cols>
  <sheetData>
    <row r="1" spans="1:8" ht="30" customHeight="1" x14ac:dyDescent="0.55000000000000004">
      <c r="A1" s="19" t="s">
        <v>69</v>
      </c>
      <c r="B1" s="13"/>
      <c r="C1" s="13"/>
      <c r="D1" s="13"/>
      <c r="E1" s="13"/>
      <c r="F1" s="13"/>
      <c r="G1" s="13"/>
      <c r="H1" s="13"/>
    </row>
    <row r="3" spans="1:8" s="22" customFormat="1" x14ac:dyDescent="0.35">
      <c r="A3" s="20" t="s">
        <v>64</v>
      </c>
      <c r="B3" s="21"/>
      <c r="C3" s="20" t="s">
        <v>70</v>
      </c>
      <c r="D3" s="21"/>
      <c r="E3" s="20" t="s">
        <v>14</v>
      </c>
      <c r="F3" s="21"/>
      <c r="G3" s="20" t="s">
        <v>21</v>
      </c>
      <c r="H3" s="21"/>
    </row>
    <row r="4" spans="1:8" x14ac:dyDescent="0.35">
      <c r="A4" s="4">
        <f>COUNTA('Time Tracker'!D5:D500)</f>
        <v>10</v>
      </c>
      <c r="B4" s="3"/>
      <c r="C4" s="4">
        <f>SUM('Time Tracker'!I5:I500)</f>
        <v>9.2499999999999964</v>
      </c>
      <c r="D4" s="3"/>
      <c r="E4" s="4">
        <f>SUM('Time Tracker'!M5:M500)</f>
        <v>6.3333333333333313</v>
      </c>
      <c r="F4" s="3"/>
      <c r="G4" s="4">
        <f>COUNTIF('Time Tracker'!K5:K500,"Completed")</f>
        <v>7</v>
      </c>
      <c r="H4" s="3"/>
    </row>
    <row r="5" spans="1:8" x14ac:dyDescent="0.35">
      <c r="A5" s="3"/>
      <c r="B5" s="3"/>
      <c r="C5" s="3"/>
      <c r="D5" s="3"/>
      <c r="E5" s="3"/>
      <c r="F5" s="3"/>
      <c r="G5" s="3"/>
      <c r="H5" s="3"/>
    </row>
    <row r="8" spans="1:8" x14ac:dyDescent="0.35">
      <c r="A8" s="1" t="s">
        <v>12</v>
      </c>
      <c r="B8" s="1" t="s">
        <v>71</v>
      </c>
    </row>
    <row r="9" spans="1:8" x14ac:dyDescent="0.35">
      <c r="A9" t="s">
        <v>61</v>
      </c>
      <c r="B9">
        <f>COUNTIF('Time Tracker'!K5:K500,A9)</f>
        <v>1</v>
      </c>
    </row>
    <row r="10" spans="1:8" x14ac:dyDescent="0.35">
      <c r="A10" t="s">
        <v>41</v>
      </c>
      <c r="B10">
        <f>COUNTIF('Time Tracker'!K5:K500,A10)</f>
        <v>2</v>
      </c>
    </row>
    <row r="11" spans="1:8" x14ac:dyDescent="0.35">
      <c r="A11" t="s">
        <v>21</v>
      </c>
      <c r="B11">
        <f>COUNTIF('Time Tracker'!K5:K500,A11)</f>
        <v>7</v>
      </c>
    </row>
    <row r="12" spans="1:8" x14ac:dyDescent="0.35">
      <c r="A12" t="s">
        <v>72</v>
      </c>
      <c r="B12">
        <f>COUNTIF('Time Tracker'!K5:K500,A12)</f>
        <v>0</v>
      </c>
    </row>
    <row r="13" spans="1:8" x14ac:dyDescent="0.35">
      <c r="A13" t="s">
        <v>73</v>
      </c>
      <c r="B13">
        <f>COUNTIF('Time Tracker'!K5:K500,A13)</f>
        <v>0</v>
      </c>
    </row>
    <row r="16" spans="1:8" x14ac:dyDescent="0.35">
      <c r="A16" s="1" t="s">
        <v>6</v>
      </c>
      <c r="B16" s="1" t="s">
        <v>74</v>
      </c>
    </row>
    <row r="17" spans="1:2" x14ac:dyDescent="0.35">
      <c r="A17" t="s">
        <v>17</v>
      </c>
      <c r="B17" s="2">
        <f>SUMIF('Time Tracker'!E5:E500,A17,'Time Tracker'!I5:I500)</f>
        <v>5.0833333333333313</v>
      </c>
    </row>
    <row r="18" spans="1:2" x14ac:dyDescent="0.35">
      <c r="A18" t="s">
        <v>25</v>
      </c>
      <c r="B18" s="2">
        <f>SUMIF('Time Tracker'!E5:E500,A18,'Time Tracker'!I5:I500)</f>
        <v>1.2499999999999996</v>
      </c>
    </row>
    <row r="19" spans="1:2" x14ac:dyDescent="0.35">
      <c r="A19" t="s">
        <v>44</v>
      </c>
      <c r="B19" s="2">
        <f>SUMIF('Time Tracker'!E5:E500,A19,'Time Tracker'!I5:I500)</f>
        <v>0.91666666666666574</v>
      </c>
    </row>
    <row r="20" spans="1:2" x14ac:dyDescent="0.35">
      <c r="A20" t="s">
        <v>49</v>
      </c>
      <c r="B20" s="2">
        <f>SUMIF('Time Tracker'!E5:E500,A20,'Time Tracker'!I5:I500)</f>
        <v>0.75</v>
      </c>
    </row>
    <row r="21" spans="1:2" x14ac:dyDescent="0.35">
      <c r="A21" t="s">
        <v>33</v>
      </c>
      <c r="B21" s="2">
        <f>SUMIF('Time Tracker'!E5:E500,A21,'Time Tracker'!I5:I500)</f>
        <v>0.75</v>
      </c>
    </row>
    <row r="22" spans="1:2" x14ac:dyDescent="0.35">
      <c r="A22" t="s">
        <v>59</v>
      </c>
      <c r="B22" s="2">
        <f>SUMIF('Time Tracker'!E5:E500,A22,'Time Tracker'!I5:I500)</f>
        <v>0.50000000000000089</v>
      </c>
    </row>
  </sheetData>
  <mergeCells count="9">
    <mergeCell ref="C4:D5"/>
    <mergeCell ref="A4:B5"/>
    <mergeCell ref="G4:H5"/>
    <mergeCell ref="E4:F5"/>
    <mergeCell ref="A1:H1"/>
    <mergeCell ref="C3:D3"/>
    <mergeCell ref="A3:B3"/>
    <mergeCell ref="G3:H3"/>
    <mergeCell ref="E3:F3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/>
  </sheetViews>
  <sheetFormatPr defaultRowHeight="14.5" x14ac:dyDescent="0.35"/>
  <sheetData>
    <row r="1" spans="1:3" x14ac:dyDescent="0.35">
      <c r="A1" t="s">
        <v>12</v>
      </c>
      <c r="B1" t="s">
        <v>11</v>
      </c>
      <c r="C1" t="s">
        <v>6</v>
      </c>
    </row>
    <row r="2" spans="1:3" x14ac:dyDescent="0.35">
      <c r="A2" t="s">
        <v>61</v>
      </c>
      <c r="B2" t="s">
        <v>20</v>
      </c>
      <c r="C2" t="s">
        <v>17</v>
      </c>
    </row>
    <row r="3" spans="1:3" x14ac:dyDescent="0.35">
      <c r="A3" t="s">
        <v>41</v>
      </c>
      <c r="B3" t="s">
        <v>40</v>
      </c>
      <c r="C3" t="s">
        <v>25</v>
      </c>
    </row>
    <row r="4" spans="1:3" x14ac:dyDescent="0.35">
      <c r="A4" t="s">
        <v>21</v>
      </c>
      <c r="B4" t="s">
        <v>35</v>
      </c>
      <c r="C4" t="s">
        <v>44</v>
      </c>
    </row>
    <row r="5" spans="1:3" x14ac:dyDescent="0.35">
      <c r="A5" t="s">
        <v>72</v>
      </c>
      <c r="C5" t="s">
        <v>49</v>
      </c>
    </row>
    <row r="6" spans="1:3" x14ac:dyDescent="0.35">
      <c r="A6" t="s">
        <v>73</v>
      </c>
      <c r="C6" t="s">
        <v>33</v>
      </c>
    </row>
    <row r="7" spans="1:3" x14ac:dyDescent="0.35">
      <c r="C7" t="s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Time Tracker</vt:lpstr>
      <vt:lpstr>Dashboard</vt:lpstr>
      <vt:lpstr>Lists</vt:lpstr>
      <vt:lpstr>'Time Tracker'!Print_Titles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2026-09-16T14:52:41Z</dcterms:created>
  <dcterms:modified xsi:type="dcterms:W3CDTF">2026-09-17T16:46:18Z</dcterms:modified>
</cp:coreProperties>
</file>