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448DE27C-A40E-4E17-8E12-DE68D3C898E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ift Schedule" sheetId="1" r:id="rId1"/>
    <sheet name="Dashboard" sheetId="2" r:id="rId2"/>
    <sheet name="Lists" sheetId="3" state="hidden" r:id="rId3"/>
  </sheets>
  <definedNames>
    <definedName name="_xlnm._FilterDatabase" localSheetId="0" hidden="1">'Shift Schedule'!$A$4:$K$14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2" l="1"/>
  <c r="E7" i="2"/>
  <c r="B7" i="2"/>
  <c r="E6" i="2"/>
  <c r="B6" i="2"/>
  <c r="E5" i="2"/>
  <c r="B5" i="2"/>
  <c r="E4" i="2"/>
  <c r="B4" i="2"/>
  <c r="B3" i="2"/>
  <c r="G14" i="1"/>
  <c r="A14" i="1"/>
  <c r="G13" i="1"/>
  <c r="A13" i="1"/>
  <c r="G12" i="1"/>
  <c r="A12" i="1"/>
  <c r="G11" i="1"/>
  <c r="A11" i="1"/>
  <c r="G10" i="1"/>
  <c r="A10" i="1"/>
  <c r="G9" i="1"/>
  <c r="A9" i="1"/>
  <c r="G8" i="1"/>
  <c r="A8" i="1"/>
  <c r="G7" i="1"/>
  <c r="A7" i="1"/>
  <c r="G6" i="1"/>
  <c r="A6" i="1"/>
  <c r="G5" i="1"/>
  <c r="A5" i="1"/>
</calcChain>
</file>

<file path=xl/sharedStrings.xml><?xml version="1.0" encoding="utf-8"?>
<sst xmlns="http://schemas.openxmlformats.org/spreadsheetml/2006/main" count="108" uniqueCount="68">
  <si>
    <t>SHIFT SCHEDULE</t>
  </si>
  <si>
    <t>Employee shift planning and attendance status tracker</t>
  </si>
  <si>
    <t>S.No.</t>
  </si>
  <si>
    <t>Date</t>
  </si>
  <si>
    <t>Employee ID</t>
  </si>
  <si>
    <t>Employee Name</t>
  </si>
  <si>
    <t>Department</t>
  </si>
  <si>
    <t>Shift</t>
  </si>
  <si>
    <t>Shift Code</t>
  </si>
  <si>
    <t>Start Time</t>
  </si>
  <si>
    <t>End Time</t>
  </si>
  <si>
    <t>Status</t>
  </si>
  <si>
    <t>Remarks</t>
  </si>
  <si>
    <t>EMP001</t>
  </si>
  <si>
    <t>Production</t>
  </si>
  <si>
    <t>Morning</t>
  </si>
  <si>
    <t>Scheduled</t>
  </si>
  <si>
    <t>Line A</t>
  </si>
  <si>
    <t>EMP002</t>
  </si>
  <si>
    <t>Sales</t>
  </si>
  <si>
    <t>General</t>
  </si>
  <si>
    <t>Counter duty</t>
  </si>
  <si>
    <t>EMP003</t>
  </si>
  <si>
    <t>Rahul Singh</t>
  </si>
  <si>
    <t>Support</t>
  </si>
  <si>
    <t>Evening</t>
  </si>
  <si>
    <t>Completed</t>
  </si>
  <si>
    <t>Help desk</t>
  </si>
  <si>
    <t>EMP004</t>
  </si>
  <si>
    <t>Administration</t>
  </si>
  <si>
    <t>Front office</t>
  </si>
  <si>
    <t>EMP005</t>
  </si>
  <si>
    <t>Vikram Patel</t>
  </si>
  <si>
    <t>Security</t>
  </si>
  <si>
    <t>Night</t>
  </si>
  <si>
    <t>Main gate</t>
  </si>
  <si>
    <t>EMP006</t>
  </si>
  <si>
    <t>Sanjay Yadav</t>
  </si>
  <si>
    <t>Line B</t>
  </si>
  <si>
    <t>EMP007</t>
  </si>
  <si>
    <t>Kavita Joshi</t>
  </si>
  <si>
    <t>Leave</t>
  </si>
  <si>
    <t>Approved leave</t>
  </si>
  <si>
    <t>EMP008</t>
  </si>
  <si>
    <t>Technical support</t>
  </si>
  <si>
    <t>EMP009</t>
  </si>
  <si>
    <t>Anjali Mehta</t>
  </si>
  <si>
    <t>Off</t>
  </si>
  <si>
    <t>Weekly off</t>
  </si>
  <si>
    <t>EMP010</t>
  </si>
  <si>
    <t>Deepak Tomar</t>
  </si>
  <si>
    <t>Absent</t>
  </si>
  <si>
    <t>No show</t>
  </si>
  <si>
    <t>SHIFT SCHEDULE DASHBOARD</t>
  </si>
  <si>
    <t>Total Entries</t>
  </si>
  <si>
    <t>Count</t>
  </si>
  <si>
    <t>On Leave</t>
  </si>
  <si>
    <t>Shift Names</t>
  </si>
  <si>
    <t>Shift Codes</t>
  </si>
  <si>
    <t>Departments</t>
  </si>
  <si>
    <t>M</t>
  </si>
  <si>
    <t>G</t>
  </si>
  <si>
    <t>E</t>
  </si>
  <si>
    <t>N</t>
  </si>
  <si>
    <t>Amit Kumar</t>
  </si>
  <si>
    <t>Anjali Verma</t>
  </si>
  <si>
    <t>Priya Jain</t>
  </si>
  <si>
    <t>Roni Gupta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</si>
</sst>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3"/>
      <name val="Calibri"/>
    </font>
    <font>
      <i/>
      <sz val="11"/>
      <color rgb="FF7030A0"/>
      <name val="Calibri"/>
      <family val="2"/>
    </font>
    <font>
      <sz val="11"/>
      <color rgb="FF7030A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AF2F8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4" fillId="3" borderId="0" xfId="0" applyFont="1" applyFill="1"/>
    <xf numFmtId="0" fontId="1" fillId="0" borderId="0" xfId="0" applyFont="1"/>
    <xf numFmtId="0" fontId="2" fillId="4" borderId="0" xfId="0" applyFont="1" applyFill="1" applyAlignment="1">
      <alignment horizontal="center" vertical="center"/>
    </xf>
    <xf numFmtId="0" fontId="0" fillId="4" borderId="0" xfId="0" applyFill="1"/>
    <xf numFmtId="0" fontId="5" fillId="0" borderId="0" xfId="0" applyFont="1" applyAlignment="1">
      <alignment horizontal="center"/>
    </xf>
    <xf numFmtId="0" fontId="6" fillId="0" borderId="0" xfId="0" applyFont="1"/>
    <xf numFmtId="0" fontId="7" fillId="4" borderId="0" xfId="0" applyFont="1" applyFill="1"/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3" fillId="4" borderId="0" xfId="0" applyFont="1" applyFill="1"/>
  </cellXfs>
  <cellStyles count="1">
    <cellStyle name="Normal" xfId="0" builtinId="0"/>
  </cellStyles>
  <dxfs count="5">
    <dxf>
      <fill>
        <patternFill patternType="solid">
          <fgColor rgb="FFE7E6E6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D9EAF7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FF2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Employees by Shift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Dashboard!$E$3</c:f>
              <c:strCache>
                <c:ptCount val="1"/>
                <c:pt idx="0">
                  <c:v>Count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noFill/>
              <a:ln w="9525" cap="flat" cmpd="sng" algn="ctr">
                <a:solidFill>
                  <a:schemeClr val="accent1"/>
                </a:solidFill>
                <a:miter lim="800000"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dPt>
          <c:dPt>
            <c:idx val="1"/>
            <c:invertIfNegative val="1"/>
            <c:bubble3D val="0"/>
            <c:spPr>
              <a:noFill/>
              <a:ln w="9525" cap="flat" cmpd="sng" algn="ctr">
                <a:solidFill>
                  <a:schemeClr val="accent2"/>
                </a:solidFill>
                <a:miter lim="800000"/>
              </a:ln>
              <a:effectLst>
                <a:glow rad="63500">
                  <a:schemeClr val="accent2">
                    <a:satMod val="175000"/>
                    <a:alpha val="25000"/>
                  </a:schemeClr>
                </a:glow>
              </a:effectLst>
            </c:spPr>
          </c:dPt>
          <c:dPt>
            <c:idx val="2"/>
            <c:invertIfNegative val="1"/>
            <c:bubble3D val="0"/>
            <c:spPr>
              <a:noFill/>
              <a:ln w="9525" cap="flat" cmpd="sng" algn="ctr">
                <a:solidFill>
                  <a:schemeClr val="accent3"/>
                </a:solidFill>
                <a:miter lim="800000"/>
              </a:ln>
              <a:effectLst>
                <a:glow rad="63500">
                  <a:schemeClr val="accent3">
                    <a:satMod val="175000"/>
                    <a:alpha val="25000"/>
                  </a:schemeClr>
                </a:glow>
              </a:effectLst>
            </c:spPr>
          </c:dPt>
          <c:dPt>
            <c:idx val="3"/>
            <c:invertIfNegative val="1"/>
            <c:bubble3D val="0"/>
            <c:spPr>
              <a:noFill/>
              <a:ln w="9525" cap="flat" cmpd="sng" algn="ctr">
                <a:solidFill>
                  <a:schemeClr val="accent4"/>
                </a:solidFill>
                <a:miter lim="800000"/>
              </a:ln>
              <a:effectLst>
                <a:glow rad="63500">
                  <a:schemeClr val="accent4">
                    <a:satMod val="175000"/>
                    <a:alpha val="25000"/>
                  </a:schemeClr>
                </a:glow>
              </a:effectLst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Dashboard!$D$4:$D$7</c:f>
              <c:strCache>
                <c:ptCount val="4"/>
                <c:pt idx="0">
                  <c:v>Morning</c:v>
                </c:pt>
                <c:pt idx="1">
                  <c:v>General</c:v>
                </c:pt>
                <c:pt idx="2">
                  <c:v>Evening</c:v>
                </c:pt>
                <c:pt idx="3">
                  <c:v>Night</c:v>
                </c:pt>
              </c:strCache>
            </c:strRef>
          </c:cat>
          <c:val>
            <c:numRef>
              <c:f>Dashboard!$E$4:$E$7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0A-4764-9894-BD00DC8F10A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Shift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Count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50000"/>
                <a:lumOff val="50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3836828703703702"/>
          <c:y val="0.12599206349206349"/>
          <c:w val="0.52326319444444447"/>
          <c:h val="8.50452380952381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326570</xdr:colOff>
      <xdr:row>10</xdr:row>
      <xdr:rowOff>54429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showGridLines="0" tabSelected="1" zoomScale="85" zoomScaleNormal="85" workbookViewId="0">
      <pane ySplit="4" topLeftCell="A5" activePane="bottomLeft" state="frozen"/>
      <selection pane="bottomLeft" activeCell="B5" sqref="B5:B14"/>
    </sheetView>
  </sheetViews>
  <sheetFormatPr defaultRowHeight="14.5" x14ac:dyDescent="0.35"/>
  <cols>
    <col min="1" max="1" width="8" customWidth="1"/>
    <col min="2" max="2" width="14" customWidth="1"/>
    <col min="3" max="3" width="13" customWidth="1"/>
    <col min="4" max="4" width="20" customWidth="1"/>
    <col min="5" max="5" width="18" customWidth="1"/>
    <col min="6" max="6" width="14" customWidth="1"/>
    <col min="7" max="9" width="12" customWidth="1"/>
    <col min="10" max="10" width="14" customWidth="1"/>
    <col min="11" max="11" width="24" customWidth="1"/>
  </cols>
  <sheetData>
    <row r="1" spans="1:11" ht="30" customHeight="1" x14ac:dyDescent="0.3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3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4" spans="1:11" s="8" customFormat="1" ht="15.5" x14ac:dyDescent="0.3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</row>
    <row r="5" spans="1:11" x14ac:dyDescent="0.35">
      <c r="A5" s="9">
        <f t="shared" ref="A5:A14" si="0">IF(B5="","",ROW()-4)</f>
        <v>1</v>
      </c>
      <c r="B5" s="10">
        <v>46288</v>
      </c>
      <c r="C5" s="12" t="s">
        <v>13</v>
      </c>
      <c r="D5" s="12" t="s">
        <v>64</v>
      </c>
      <c r="E5" s="12" t="s">
        <v>14</v>
      </c>
      <c r="F5" s="9" t="s">
        <v>15</v>
      </c>
      <c r="G5" s="9" t="str">
        <f t="shared" ref="G5:G14" si="1">IF(F5="","",IF(F5="Morning","M",IF(F5="General","G",IF(F5="Evening","E","N"))))</f>
        <v>M</v>
      </c>
      <c r="H5" s="13">
        <v>0.25</v>
      </c>
      <c r="I5" s="13">
        <v>0.58333333333333337</v>
      </c>
      <c r="J5" s="9" t="s">
        <v>16</v>
      </c>
      <c r="K5" s="12" t="s">
        <v>17</v>
      </c>
    </row>
    <row r="6" spans="1:11" x14ac:dyDescent="0.35">
      <c r="A6" s="9">
        <f t="shared" si="0"/>
        <v>2</v>
      </c>
      <c r="B6" s="10">
        <v>46289</v>
      </c>
      <c r="C6" s="12" t="s">
        <v>18</v>
      </c>
      <c r="D6" s="12" t="s">
        <v>65</v>
      </c>
      <c r="E6" s="12" t="s">
        <v>19</v>
      </c>
      <c r="F6" s="9" t="s">
        <v>20</v>
      </c>
      <c r="G6" s="9" t="str">
        <f t="shared" si="1"/>
        <v>G</v>
      </c>
      <c r="H6" s="13">
        <v>0.375</v>
      </c>
      <c r="I6" s="13">
        <v>0.70833333333333337</v>
      </c>
      <c r="J6" s="9" t="s">
        <v>16</v>
      </c>
      <c r="K6" s="12" t="s">
        <v>21</v>
      </c>
    </row>
    <row r="7" spans="1:11" x14ac:dyDescent="0.35">
      <c r="A7" s="9">
        <f t="shared" si="0"/>
        <v>3</v>
      </c>
      <c r="B7" s="10">
        <v>46290</v>
      </c>
      <c r="C7" s="12" t="s">
        <v>22</v>
      </c>
      <c r="D7" s="12" t="s">
        <v>23</v>
      </c>
      <c r="E7" s="12" t="s">
        <v>24</v>
      </c>
      <c r="F7" s="9" t="s">
        <v>25</v>
      </c>
      <c r="G7" s="9" t="str">
        <f t="shared" si="1"/>
        <v>E</v>
      </c>
      <c r="H7" s="13">
        <v>0.58333333333333337</v>
      </c>
      <c r="I7" s="13">
        <v>0.91666666666666663</v>
      </c>
      <c r="J7" s="9" t="s">
        <v>26</v>
      </c>
      <c r="K7" s="12" t="s">
        <v>27</v>
      </c>
    </row>
    <row r="8" spans="1:11" x14ac:dyDescent="0.35">
      <c r="A8" s="9">
        <f t="shared" si="0"/>
        <v>4</v>
      </c>
      <c r="B8" s="10">
        <v>46291</v>
      </c>
      <c r="C8" s="12" t="s">
        <v>28</v>
      </c>
      <c r="D8" s="12" t="s">
        <v>66</v>
      </c>
      <c r="E8" s="12" t="s">
        <v>29</v>
      </c>
      <c r="F8" s="9" t="s">
        <v>20</v>
      </c>
      <c r="G8" s="9" t="str">
        <f t="shared" si="1"/>
        <v>G</v>
      </c>
      <c r="H8" s="13">
        <v>0.39583333333333331</v>
      </c>
      <c r="I8" s="13">
        <v>0.72916666666666674</v>
      </c>
      <c r="J8" s="9" t="s">
        <v>16</v>
      </c>
      <c r="K8" s="12" t="s">
        <v>30</v>
      </c>
    </row>
    <row r="9" spans="1:11" x14ac:dyDescent="0.35">
      <c r="A9" s="9">
        <f t="shared" si="0"/>
        <v>5</v>
      </c>
      <c r="B9" s="10">
        <v>46292</v>
      </c>
      <c r="C9" s="12" t="s">
        <v>31</v>
      </c>
      <c r="D9" s="12" t="s">
        <v>32</v>
      </c>
      <c r="E9" s="12" t="s">
        <v>33</v>
      </c>
      <c r="F9" s="9" t="s">
        <v>34</v>
      </c>
      <c r="G9" s="9" t="str">
        <f t="shared" si="1"/>
        <v>N</v>
      </c>
      <c r="H9" s="13">
        <v>0.91666666666666663</v>
      </c>
      <c r="I9" s="13">
        <v>0.25</v>
      </c>
      <c r="J9" s="9" t="s">
        <v>16</v>
      </c>
      <c r="K9" s="12" t="s">
        <v>35</v>
      </c>
    </row>
    <row r="10" spans="1:11" x14ac:dyDescent="0.35">
      <c r="A10" s="9">
        <f t="shared" si="0"/>
        <v>6</v>
      </c>
      <c r="B10" s="10">
        <v>46293</v>
      </c>
      <c r="C10" s="12" t="s">
        <v>36</v>
      </c>
      <c r="D10" s="12" t="s">
        <v>37</v>
      </c>
      <c r="E10" s="12" t="s">
        <v>14</v>
      </c>
      <c r="F10" s="9" t="s">
        <v>15</v>
      </c>
      <c r="G10" s="9" t="str">
        <f t="shared" si="1"/>
        <v>M</v>
      </c>
      <c r="H10" s="13">
        <v>0.25</v>
      </c>
      <c r="I10" s="13">
        <v>0.58333333333333337</v>
      </c>
      <c r="J10" s="9" t="s">
        <v>26</v>
      </c>
      <c r="K10" s="12" t="s">
        <v>38</v>
      </c>
    </row>
    <row r="11" spans="1:11" x14ac:dyDescent="0.35">
      <c r="A11" s="9">
        <f t="shared" si="0"/>
        <v>7</v>
      </c>
      <c r="B11" s="10">
        <v>46294</v>
      </c>
      <c r="C11" s="12" t="s">
        <v>39</v>
      </c>
      <c r="D11" s="12" t="s">
        <v>40</v>
      </c>
      <c r="E11" s="12" t="s">
        <v>19</v>
      </c>
      <c r="F11" s="9" t="s">
        <v>25</v>
      </c>
      <c r="G11" s="9" t="str">
        <f t="shared" si="1"/>
        <v>E</v>
      </c>
      <c r="H11" s="13">
        <v>0.58333333333333337</v>
      </c>
      <c r="I11" s="13">
        <v>0.91666666666666663</v>
      </c>
      <c r="J11" s="9" t="s">
        <v>41</v>
      </c>
      <c r="K11" s="12" t="s">
        <v>42</v>
      </c>
    </row>
    <row r="12" spans="1:11" x14ac:dyDescent="0.35">
      <c r="A12" s="9">
        <f t="shared" si="0"/>
        <v>8</v>
      </c>
      <c r="B12" s="10">
        <v>46295</v>
      </c>
      <c r="C12" s="12" t="s">
        <v>43</v>
      </c>
      <c r="D12" s="12" t="s">
        <v>67</v>
      </c>
      <c r="E12" s="12" t="s">
        <v>24</v>
      </c>
      <c r="F12" s="9" t="s">
        <v>34</v>
      </c>
      <c r="G12" s="9" t="str">
        <f t="shared" si="1"/>
        <v>N</v>
      </c>
      <c r="H12" s="13">
        <v>0.91666666666666663</v>
      </c>
      <c r="I12" s="13">
        <v>0.25</v>
      </c>
      <c r="J12" s="9" t="s">
        <v>16</v>
      </c>
      <c r="K12" s="12" t="s">
        <v>44</v>
      </c>
    </row>
    <row r="13" spans="1:11" x14ac:dyDescent="0.35">
      <c r="A13" s="9">
        <f t="shared" si="0"/>
        <v>9</v>
      </c>
      <c r="B13" s="10">
        <v>46296</v>
      </c>
      <c r="C13" s="12" t="s">
        <v>45</v>
      </c>
      <c r="D13" s="12" t="s">
        <v>46</v>
      </c>
      <c r="E13" s="12" t="s">
        <v>29</v>
      </c>
      <c r="F13" s="9" t="s">
        <v>20</v>
      </c>
      <c r="G13" s="9" t="str">
        <f t="shared" si="1"/>
        <v>G</v>
      </c>
      <c r="H13" s="13">
        <v>0.375</v>
      </c>
      <c r="I13" s="13">
        <v>0.70833333333333337</v>
      </c>
      <c r="J13" s="9" t="s">
        <v>47</v>
      </c>
      <c r="K13" s="12" t="s">
        <v>48</v>
      </c>
    </row>
    <row r="14" spans="1:11" x14ac:dyDescent="0.35">
      <c r="A14" s="9">
        <f t="shared" si="0"/>
        <v>10</v>
      </c>
      <c r="B14" s="10">
        <v>46297</v>
      </c>
      <c r="C14" s="12" t="s">
        <v>49</v>
      </c>
      <c r="D14" s="12" t="s">
        <v>50</v>
      </c>
      <c r="E14" s="12" t="s">
        <v>33</v>
      </c>
      <c r="F14" s="9" t="s">
        <v>25</v>
      </c>
      <c r="G14" s="9" t="str">
        <f t="shared" si="1"/>
        <v>E</v>
      </c>
      <c r="H14" s="13">
        <v>0.58333333333333337</v>
      </c>
      <c r="I14" s="13">
        <v>0.91666666666666663</v>
      </c>
      <c r="J14" s="9" t="s">
        <v>51</v>
      </c>
      <c r="K14" s="12" t="s">
        <v>52</v>
      </c>
    </row>
  </sheetData>
  <mergeCells count="2">
    <mergeCell ref="A2:K2"/>
    <mergeCell ref="A1:K1"/>
  </mergeCells>
  <conditionalFormatting sqref="J5:J1000">
    <cfRule type="expression" dxfId="4" priority="1">
      <formula>$J5="Scheduled"</formula>
    </cfRule>
    <cfRule type="expression" dxfId="3" priority="2">
      <formula>$J5="Completed"</formula>
    </cfRule>
    <cfRule type="expression" dxfId="2" priority="3">
      <formula>$J5="Leave"</formula>
    </cfRule>
    <cfRule type="expression" dxfId="1" priority="4">
      <formula>$J5="Absent"</formula>
    </cfRule>
    <cfRule type="expression" dxfId="0" priority="5">
      <formula>$J5="Off"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Lists!$A$2:$A$5</xm:f>
          </x14:formula1>
          <xm:sqref>F5:F1000</xm:sqref>
        </x14:dataValidation>
        <x14:dataValidation type="list" allowBlank="1" xr:uid="{00000000-0002-0000-0000-000001000000}">
          <x14:formula1>
            <xm:f>Lists!$C$2:$C$6</xm:f>
          </x14:formula1>
          <xm:sqref>E5:E1000</xm:sqref>
        </x14:dataValidation>
        <x14:dataValidation type="list" allowBlank="1" xr:uid="{00000000-0002-0000-0000-000002000000}">
          <x14:formula1>
            <xm:f>Lists!$D$2:$D$6</xm:f>
          </x14:formula1>
          <xm:sqref>J5:J1000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showGridLines="0" zoomScale="70" zoomScaleNormal="70" workbookViewId="0">
      <pane ySplit="2" topLeftCell="A3" activePane="bottomLeft" state="frozen"/>
      <selection pane="bottomLeft" activeCell="L11" sqref="L11"/>
    </sheetView>
  </sheetViews>
  <sheetFormatPr defaultRowHeight="14.5" x14ac:dyDescent="0.35"/>
  <cols>
    <col min="1" max="1" width="22" customWidth="1"/>
    <col min="2" max="2" width="15" customWidth="1"/>
    <col min="3" max="3" width="4" customWidth="1"/>
    <col min="4" max="4" width="16" customWidth="1"/>
    <col min="5" max="5" width="12" customWidth="1"/>
    <col min="6" max="6" width="4" customWidth="1"/>
  </cols>
  <sheetData>
    <row r="1" spans="1:6" ht="30" customHeight="1" x14ac:dyDescent="0.55000000000000004">
      <c r="A1" s="14" t="s">
        <v>53</v>
      </c>
      <c r="B1" s="5"/>
      <c r="C1" s="5"/>
      <c r="D1" s="5"/>
      <c r="E1" s="5"/>
      <c r="F1" s="5"/>
    </row>
    <row r="3" spans="1:6" ht="17" x14ac:dyDescent="0.4">
      <c r="A3" s="1" t="s">
        <v>54</v>
      </c>
      <c r="B3" s="2">
        <f>COUNTA('Shift Schedule'!B5:B1000)</f>
        <v>10</v>
      </c>
      <c r="D3" s="15" t="s">
        <v>7</v>
      </c>
      <c r="E3" s="15" t="s">
        <v>55</v>
      </c>
    </row>
    <row r="4" spans="1:6" ht="17" x14ac:dyDescent="0.4">
      <c r="A4" s="1" t="s">
        <v>16</v>
      </c>
      <c r="B4" s="2">
        <f>COUNTIF('Shift Schedule'!J5:J1000,"Scheduled")</f>
        <v>5</v>
      </c>
      <c r="D4" t="s">
        <v>15</v>
      </c>
      <c r="E4">
        <f>COUNTIF('Shift Schedule'!F5:F1000,D4)</f>
        <v>2</v>
      </c>
    </row>
    <row r="5" spans="1:6" ht="17" x14ac:dyDescent="0.4">
      <c r="A5" s="1" t="s">
        <v>26</v>
      </c>
      <c r="B5" s="2">
        <f>COUNTIF('Shift Schedule'!J5:J1000,"Completed")</f>
        <v>2</v>
      </c>
      <c r="D5" t="s">
        <v>20</v>
      </c>
      <c r="E5">
        <f>COUNTIF('Shift Schedule'!F5:F1000,D5)</f>
        <v>3</v>
      </c>
    </row>
    <row r="6" spans="1:6" ht="17" x14ac:dyDescent="0.4">
      <c r="A6" s="1" t="s">
        <v>56</v>
      </c>
      <c r="B6" s="2">
        <f>COUNTIF('Shift Schedule'!J5:J1000,"Leave")</f>
        <v>1</v>
      </c>
      <c r="D6" t="s">
        <v>25</v>
      </c>
      <c r="E6">
        <f>COUNTIF('Shift Schedule'!F5:F1000,D6)</f>
        <v>3</v>
      </c>
    </row>
    <row r="7" spans="1:6" ht="17" x14ac:dyDescent="0.4">
      <c r="A7" s="1" t="s">
        <v>51</v>
      </c>
      <c r="B7" s="2">
        <f>COUNTIF('Shift Schedule'!J5:J1000,"Absent")</f>
        <v>1</v>
      </c>
      <c r="D7" t="s">
        <v>34</v>
      </c>
      <c r="E7">
        <f>COUNTIF('Shift Schedule'!F5:F1000,D7)</f>
        <v>2</v>
      </c>
    </row>
    <row r="8" spans="1:6" ht="17" x14ac:dyDescent="0.4">
      <c r="A8" s="1" t="s">
        <v>47</v>
      </c>
      <c r="B8" s="2">
        <f>COUNTIF('Shift Schedule'!J5:J1000,"Off")</f>
        <v>1</v>
      </c>
    </row>
  </sheetData>
  <mergeCells count="1">
    <mergeCell ref="A1:F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showGridLines="0" workbookViewId="0"/>
  </sheetViews>
  <sheetFormatPr defaultRowHeight="14.5" x14ac:dyDescent="0.35"/>
  <cols>
    <col min="1" max="4" width="20" customWidth="1"/>
  </cols>
  <sheetData>
    <row r="1" spans="1:4" x14ac:dyDescent="0.35">
      <c r="A1" s="3" t="s">
        <v>57</v>
      </c>
      <c r="B1" s="3" t="s">
        <v>58</v>
      </c>
      <c r="C1" s="3" t="s">
        <v>59</v>
      </c>
      <c r="D1" s="3" t="s">
        <v>11</v>
      </c>
    </row>
    <row r="2" spans="1:4" x14ac:dyDescent="0.35">
      <c r="A2" t="s">
        <v>15</v>
      </c>
      <c r="B2" t="s">
        <v>60</v>
      </c>
      <c r="C2" t="s">
        <v>29</v>
      </c>
      <c r="D2" t="s">
        <v>16</v>
      </c>
    </row>
    <row r="3" spans="1:4" x14ac:dyDescent="0.35">
      <c r="A3" t="s">
        <v>20</v>
      </c>
      <c r="B3" t="s">
        <v>61</v>
      </c>
      <c r="C3" t="s">
        <v>14</v>
      </c>
      <c r="D3" t="s">
        <v>26</v>
      </c>
    </row>
    <row r="4" spans="1:4" x14ac:dyDescent="0.35">
      <c r="A4" t="s">
        <v>25</v>
      </c>
      <c r="B4" t="s">
        <v>62</v>
      </c>
      <c r="C4" t="s">
        <v>19</v>
      </c>
      <c r="D4" t="s">
        <v>41</v>
      </c>
    </row>
    <row r="5" spans="1:4" x14ac:dyDescent="0.35">
      <c r="A5" t="s">
        <v>34</v>
      </c>
      <c r="B5" t="s">
        <v>63</v>
      </c>
      <c r="C5" t="s">
        <v>24</v>
      </c>
      <c r="D5" t="s">
        <v>51</v>
      </c>
    </row>
    <row r="6" spans="1:4" x14ac:dyDescent="0.35">
      <c r="C6" t="s">
        <v>33</v>
      </c>
      <c r="D6" t="s">
        <v>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Shift Schedule</vt:lpstr>
      <vt:lpstr>Dashboard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2026-09-17T16:12:42Z</dcterms:created>
  <dcterms:modified xsi:type="dcterms:W3CDTF">2026-09-18T16:58:45Z</dcterms:modified>
</cp:coreProperties>
</file>