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for upload template\New folder (2)\"/>
    </mc:Choice>
  </mc:AlternateContent>
  <xr:revisionPtr revIDLastSave="0" documentId="13_ncr:1_{D8E9E889-13DC-4BE6-A96C-8B9BEA981BF5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Dashboard" sheetId="1" r:id="rId1"/>
    <sheet name="Saving Tracker" sheetId="2" r:id="rId2"/>
    <sheet name="Instructions" sheetId="3" r:id="rId3"/>
    <sheet name="Sheet1" sheetId="4" r:id="rId4"/>
  </sheets>
  <definedNames>
    <definedName name="_xlnm._FilterDatabase" localSheetId="1" hidden="1">'Saving Tracker'!$A$7:$J$17</definedName>
    <definedName name="_xlnm.Print_Titles" localSheetId="1">'Saving Tracker'!$1:$7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2" l="1"/>
  <c r="I17" i="2"/>
  <c r="H17" i="2"/>
  <c r="D17" i="1" s="1"/>
  <c r="A17" i="2"/>
  <c r="J16" i="2"/>
  <c r="I16" i="2"/>
  <c r="H16" i="2"/>
  <c r="D16" i="1" s="1"/>
  <c r="A16" i="2"/>
  <c r="J15" i="2"/>
  <c r="I15" i="2"/>
  <c r="H15" i="2"/>
  <c r="D15" i="1" s="1"/>
  <c r="A15" i="2"/>
  <c r="J14" i="2"/>
  <c r="I14" i="2"/>
  <c r="H14" i="2"/>
  <c r="D14" i="1" s="1"/>
  <c r="A14" i="2"/>
  <c r="J13" i="2"/>
  <c r="I13" i="2"/>
  <c r="H13" i="2"/>
  <c r="D13" i="1" s="1"/>
  <c r="A13" i="2"/>
  <c r="J12" i="2"/>
  <c r="I12" i="2"/>
  <c r="H12" i="2"/>
  <c r="D12" i="1" s="1"/>
  <c r="A12" i="2"/>
  <c r="J11" i="2"/>
  <c r="I11" i="2"/>
  <c r="H11" i="2"/>
  <c r="D11" i="1" s="1"/>
  <c r="A11" i="2"/>
  <c r="J10" i="2"/>
  <c r="I10" i="2"/>
  <c r="H10" i="2"/>
  <c r="D10" i="1" s="1"/>
  <c r="A10" i="2"/>
  <c r="J9" i="2"/>
  <c r="I9" i="2"/>
  <c r="H9" i="2"/>
  <c r="D9" i="1" s="1"/>
  <c r="A9" i="2"/>
  <c r="J8" i="2"/>
  <c r="I8" i="2"/>
  <c r="H8" i="2"/>
  <c r="D8" i="1" s="1"/>
  <c r="A8" i="2"/>
  <c r="I5" i="2"/>
  <c r="G5" i="2"/>
  <c r="E5" i="2"/>
  <c r="C5" i="2"/>
  <c r="A5" i="2"/>
  <c r="C17" i="1"/>
  <c r="B17" i="1"/>
  <c r="A17" i="1"/>
  <c r="C16" i="1"/>
  <c r="B16" i="1"/>
  <c r="A16" i="1"/>
  <c r="C15" i="1"/>
  <c r="B15" i="1"/>
  <c r="A15" i="1"/>
  <c r="C14" i="1"/>
  <c r="B14" i="1"/>
  <c r="A14" i="1"/>
  <c r="C13" i="1"/>
  <c r="B13" i="1"/>
  <c r="A13" i="1"/>
  <c r="C12" i="1"/>
  <c r="B12" i="1"/>
  <c r="A12" i="1"/>
  <c r="C11" i="1"/>
  <c r="B11" i="1"/>
  <c r="A11" i="1"/>
  <c r="C10" i="1"/>
  <c r="B10" i="1"/>
  <c r="A10" i="1"/>
  <c r="C9" i="1"/>
  <c r="B9" i="1"/>
  <c r="A9" i="1"/>
  <c r="C8" i="1"/>
  <c r="B8" i="1"/>
  <c r="A8" i="1"/>
  <c r="G4" i="1"/>
  <c r="E4" i="1"/>
  <c r="C4" i="1"/>
  <c r="A4" i="1"/>
</calcChain>
</file>

<file path=xl/sharedStrings.xml><?xml version="1.0" encoding="utf-8"?>
<sst xmlns="http://schemas.openxmlformats.org/spreadsheetml/2006/main" count="83" uniqueCount="65">
  <si>
    <t>SAVING TRACKER DASHBOARD</t>
  </si>
  <si>
    <t>Total Target</t>
  </si>
  <si>
    <t>Total Saved</t>
  </si>
  <si>
    <t>Remaining</t>
  </si>
  <si>
    <t>Average Progress</t>
  </si>
  <si>
    <t>Saving Goal</t>
  </si>
  <si>
    <t>Target</t>
  </si>
  <si>
    <t>Saved</t>
  </si>
  <si>
    <t>SAVING TRACKER</t>
  </si>
  <si>
    <t>Track monthly savings, targets, progress and remaining amounts</t>
  </si>
  <si>
    <t>Avg. Progress</t>
  </si>
  <si>
    <t>Completed</t>
  </si>
  <si>
    <t>S.No.</t>
  </si>
  <si>
    <t>Date</t>
  </si>
  <si>
    <t>Category</t>
  </si>
  <si>
    <t>Description</t>
  </si>
  <si>
    <t>Target Amount</t>
  </si>
  <si>
    <t>Amount Saved</t>
  </si>
  <si>
    <t>Progress %</t>
  </si>
  <si>
    <t>Status</t>
  </si>
  <si>
    <t>Emergency Fund</t>
  </si>
  <si>
    <t>Emergency</t>
  </si>
  <si>
    <t>Monthly emergency savings</t>
  </si>
  <si>
    <t>Vacation Fund</t>
  </si>
  <si>
    <t>Travel</t>
  </si>
  <si>
    <t>Family vacation savings</t>
  </si>
  <si>
    <t>New Laptop</t>
  </si>
  <si>
    <t>Electronics</t>
  </si>
  <si>
    <t>Savings for laptop purchase</t>
  </si>
  <si>
    <t>Home Repair</t>
  </si>
  <si>
    <t>Home</t>
  </si>
  <si>
    <t>Annual home maintenance fund</t>
  </si>
  <si>
    <t>Education Fund</t>
  </si>
  <si>
    <t>Education</t>
  </si>
  <si>
    <t>Professional course savings</t>
  </si>
  <si>
    <t>Car Insurance</t>
  </si>
  <si>
    <t>Vehicle</t>
  </si>
  <si>
    <t>Annual insurance reserve</t>
  </si>
  <si>
    <t>Festival Fund</t>
  </si>
  <si>
    <t>Personal</t>
  </si>
  <si>
    <t>Festival and family expenses</t>
  </si>
  <si>
    <t>Investment Fund</t>
  </si>
  <si>
    <t>Investment</t>
  </si>
  <si>
    <t>Monthly investment reserve</t>
  </si>
  <si>
    <t>Medical Reserve</t>
  </si>
  <si>
    <t>Health-related reserve</t>
  </si>
  <si>
    <t>New Furniture</t>
  </si>
  <si>
    <t>Furniture purchase fund</t>
  </si>
  <si>
    <t>Saving Tracker - Quick Guide</t>
  </si>
  <si>
    <t>1</t>
  </si>
  <si>
    <t>Enter the date, saving goal, category and description.</t>
  </si>
  <si>
    <t>2</t>
  </si>
  <si>
    <t>Enter the target amount and the amount saved so far.</t>
  </si>
  <si>
    <t>3</t>
  </si>
  <si>
    <t>Remaining, Progress % and Status calculate automatically.</t>
  </si>
  <si>
    <t>4</t>
  </si>
  <si>
    <t>Use the Category and Status dropdowns for consistent data.</t>
  </si>
  <si>
    <t>5</t>
  </si>
  <si>
    <t>Add new records below the table; Excel table formatting will extend as needed.</t>
  </si>
  <si>
    <t>6</t>
  </si>
  <si>
    <t>Use the dashboard to review total targets, savings and completion progress.</t>
  </si>
  <si>
    <t>Table Summer</t>
  </si>
  <si>
    <t>Bar Chart</t>
  </si>
  <si>
    <t>Dahsboard</t>
  </si>
  <si>
    <t>KPI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</si>
</sst>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₹#,##0.00"/>
    <numFmt numFmtId="165" formatCode="0.0%"/>
    <numFmt numFmtId="166" formatCode="dd\-mmm\-yyyy"/>
    <numFmt numFmtId="167" formatCode="\₹#,##0"/>
  </numFmts>
  <fonts count="12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3"/>
      <color rgb="FF1F4E78"/>
      <name val="Calibri"/>
    </font>
    <font>
      <b/>
      <sz val="11"/>
      <color rgb="FF1F4E78"/>
      <name val="Calibri"/>
    </font>
    <font>
      <b/>
      <sz val="14"/>
      <color rgb="FF1F4E78"/>
      <name val="Calibri"/>
    </font>
    <font>
      <b/>
      <sz val="18"/>
      <name val="Calibri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</font>
    <font>
      <b/>
      <sz val="20"/>
      <name val="Calibri"/>
      <family val="2"/>
    </font>
    <font>
      <b/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0" xfId="0" applyFont="1" applyFill="1" applyAlignment="1">
      <alignment horizontal="center"/>
    </xf>
    <xf numFmtId="167" fontId="5" fillId="4" borderId="0" xfId="0" applyNumberFormat="1" applyFont="1" applyFill="1" applyAlignment="1">
      <alignment horizontal="center"/>
    </xf>
    <xf numFmtId="165" fontId="5" fillId="4" borderId="0" xfId="0" applyNumberFormat="1" applyFont="1" applyFill="1" applyAlignment="1">
      <alignment horizontal="center"/>
    </xf>
    <xf numFmtId="0" fontId="0" fillId="0" borderId="1" xfId="0" applyBorder="1"/>
    <xf numFmtId="167" fontId="0" fillId="0" borderId="1" xfId="0" applyNumberFormat="1" applyBorder="1"/>
    <xf numFmtId="0" fontId="2" fillId="3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8" fillId="5" borderId="2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7" fillId="5" borderId="0" xfId="0" applyFont="1" applyFill="1"/>
    <xf numFmtId="0" fontId="9" fillId="0" borderId="0" xfId="0" applyFont="1" applyAlignment="1">
      <alignment horizontal="center"/>
    </xf>
    <xf numFmtId="0" fontId="7" fillId="0" borderId="0" xfId="0" applyFont="1"/>
    <xf numFmtId="0" fontId="0" fillId="0" borderId="1" xfId="0" applyBorder="1" applyAlignment="1">
      <alignment vertical="top" wrapText="1"/>
    </xf>
    <xf numFmtId="0" fontId="1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3"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Target vs Amount Saved</a:t>
            </a:r>
          </a:p>
        </c:rich>
      </c:tx>
      <c:overlay val="1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2055388888888889"/>
          <c:y val="8.3784722222222219E-2"/>
          <c:w val="0.85357574074074072"/>
          <c:h val="0.56963715277777782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Dashboard!$B$7</c:f>
              <c:strCache>
                <c:ptCount val="1"/>
                <c:pt idx="0">
                  <c:v>Target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1"/>
          <c:cat>
            <c:strRef>
              <c:f>Dashboard!$A$8:$A$17</c:f>
              <c:strCache>
                <c:ptCount val="10"/>
                <c:pt idx="0">
                  <c:v>Emergency Fund</c:v>
                </c:pt>
                <c:pt idx="1">
                  <c:v>Vacation Fund</c:v>
                </c:pt>
                <c:pt idx="2">
                  <c:v>New Laptop</c:v>
                </c:pt>
                <c:pt idx="3">
                  <c:v>Home Repair</c:v>
                </c:pt>
                <c:pt idx="4">
                  <c:v>Education Fund</c:v>
                </c:pt>
                <c:pt idx="5">
                  <c:v>Car Insurance</c:v>
                </c:pt>
                <c:pt idx="6">
                  <c:v>Festival Fund</c:v>
                </c:pt>
                <c:pt idx="7">
                  <c:v>Investment Fund</c:v>
                </c:pt>
                <c:pt idx="8">
                  <c:v>Medical Reserve</c:v>
                </c:pt>
                <c:pt idx="9">
                  <c:v>New Furniture</c:v>
                </c:pt>
              </c:strCache>
            </c:strRef>
          </c:cat>
          <c:val>
            <c:numRef>
              <c:f>Dashboard!$B$8:$B$17</c:f>
              <c:numCache>
                <c:formatCode>\₹#,##0</c:formatCode>
                <c:ptCount val="10"/>
                <c:pt idx="0">
                  <c:v>55000</c:v>
                </c:pt>
                <c:pt idx="1">
                  <c:v>45000</c:v>
                </c:pt>
                <c:pt idx="2">
                  <c:v>90000</c:v>
                </c:pt>
                <c:pt idx="3">
                  <c:v>45000</c:v>
                </c:pt>
                <c:pt idx="4">
                  <c:v>80000</c:v>
                </c:pt>
                <c:pt idx="5">
                  <c:v>20000</c:v>
                </c:pt>
                <c:pt idx="6">
                  <c:v>25000</c:v>
                </c:pt>
                <c:pt idx="7">
                  <c:v>100000</c:v>
                </c:pt>
                <c:pt idx="8">
                  <c:v>50000</c:v>
                </c:pt>
                <c:pt idx="9">
                  <c:v>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C-4DDD-B0B5-40CA08CDEE4A}"/>
            </c:ext>
          </c:extLst>
        </c:ser>
        <c:ser>
          <c:idx val="1"/>
          <c:order val="1"/>
          <c:tx>
            <c:strRef>
              <c:f>Dashboard!$C$7</c:f>
              <c:strCache>
                <c:ptCount val="1"/>
                <c:pt idx="0">
                  <c:v>Saved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1"/>
          <c:cat>
            <c:strRef>
              <c:f>Dashboard!$A$8:$A$17</c:f>
              <c:strCache>
                <c:ptCount val="10"/>
                <c:pt idx="0">
                  <c:v>Emergency Fund</c:v>
                </c:pt>
                <c:pt idx="1">
                  <c:v>Vacation Fund</c:v>
                </c:pt>
                <c:pt idx="2">
                  <c:v>New Laptop</c:v>
                </c:pt>
                <c:pt idx="3">
                  <c:v>Home Repair</c:v>
                </c:pt>
                <c:pt idx="4">
                  <c:v>Education Fund</c:v>
                </c:pt>
                <c:pt idx="5">
                  <c:v>Car Insurance</c:v>
                </c:pt>
                <c:pt idx="6">
                  <c:v>Festival Fund</c:v>
                </c:pt>
                <c:pt idx="7">
                  <c:v>Investment Fund</c:v>
                </c:pt>
                <c:pt idx="8">
                  <c:v>Medical Reserve</c:v>
                </c:pt>
                <c:pt idx="9">
                  <c:v>New Furniture</c:v>
                </c:pt>
              </c:strCache>
            </c:strRef>
          </c:cat>
          <c:val>
            <c:numRef>
              <c:f>Dashboard!$C$8:$C$17</c:f>
              <c:numCache>
                <c:formatCode>\₹#,##0</c:formatCode>
                <c:ptCount val="10"/>
                <c:pt idx="0">
                  <c:v>12000</c:v>
                </c:pt>
                <c:pt idx="1">
                  <c:v>18000</c:v>
                </c:pt>
                <c:pt idx="2">
                  <c:v>32000</c:v>
                </c:pt>
                <c:pt idx="3">
                  <c:v>22000</c:v>
                </c:pt>
                <c:pt idx="4">
                  <c:v>30000</c:v>
                </c:pt>
                <c:pt idx="5">
                  <c:v>30000</c:v>
                </c:pt>
                <c:pt idx="6">
                  <c:v>10000</c:v>
                </c:pt>
                <c:pt idx="7">
                  <c:v>45000</c:v>
                </c:pt>
                <c:pt idx="8">
                  <c:v>15000</c:v>
                </c:pt>
                <c:pt idx="9">
                  <c:v>11000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C-4DDD-B0B5-40CA08CDE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\₹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79375</xdr:rowOff>
    </xdr:from>
    <xdr:ext cx="540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3FD4401-1258-4187-BD08-6D1D7681CA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showGridLines="0" zoomScale="55" zoomScaleNormal="55" workbookViewId="0">
      <pane ySplit="7" topLeftCell="A8" activePane="bottomLeft" state="frozen"/>
      <selection pane="bottomLeft" activeCell="G16" sqref="G16"/>
    </sheetView>
  </sheetViews>
  <sheetFormatPr defaultRowHeight="14.5" x14ac:dyDescent="0.35"/>
  <cols>
    <col min="1" max="1" width="24" customWidth="1"/>
    <col min="2" max="5" width="16" customWidth="1"/>
    <col min="6" max="6" width="4" customWidth="1"/>
    <col min="7" max="7" width="24" customWidth="1"/>
    <col min="8" max="8" width="16" customWidth="1"/>
  </cols>
  <sheetData>
    <row r="1" spans="1:8" ht="32" customHeight="1" x14ac:dyDescent="0.35">
      <c r="A1" s="21" t="s">
        <v>0</v>
      </c>
      <c r="B1" s="22"/>
      <c r="C1" s="22"/>
      <c r="D1" s="22"/>
      <c r="E1" s="22"/>
      <c r="F1" s="22"/>
      <c r="G1" s="22"/>
      <c r="H1" s="22"/>
    </row>
    <row r="3" spans="1:8" x14ac:dyDescent="0.35">
      <c r="A3" s="1" t="s">
        <v>1</v>
      </c>
      <c r="C3" s="1" t="s">
        <v>2</v>
      </c>
      <c r="E3" s="1" t="s">
        <v>3</v>
      </c>
      <c r="G3" s="1" t="s">
        <v>4</v>
      </c>
    </row>
    <row r="4" spans="1:8" ht="18.5" x14ac:dyDescent="0.45">
      <c r="A4" s="2">
        <f>SUM('Saving Tracker'!F8:F107)</f>
        <v>565000</v>
      </c>
      <c r="C4" s="2">
        <f>SUM('Saving Tracker'!G8:G107)</f>
        <v>225000</v>
      </c>
      <c r="E4" s="2">
        <f>SUM('Saving Tracker'!H8:H107)</f>
        <v>350000</v>
      </c>
      <c r="G4" s="3">
        <f>IFERROR(AVERAGE('Saving Tracker'!I8:I107),0)</f>
        <v>0.46876262626262627</v>
      </c>
    </row>
    <row r="7" spans="1:8" ht="15.5" x14ac:dyDescent="0.35">
      <c r="A7" s="20" t="s">
        <v>5</v>
      </c>
      <c r="B7" s="20" t="s">
        <v>6</v>
      </c>
      <c r="C7" s="20" t="s">
        <v>7</v>
      </c>
      <c r="D7" s="20" t="s">
        <v>3</v>
      </c>
    </row>
    <row r="8" spans="1:8" x14ac:dyDescent="0.35">
      <c r="A8" s="4" t="str">
        <f>'Saving Tracker'!C8</f>
        <v>Emergency Fund</v>
      </c>
      <c r="B8" s="5">
        <f>'Saving Tracker'!F8</f>
        <v>55000</v>
      </c>
      <c r="C8" s="5">
        <f>'Saving Tracker'!G8</f>
        <v>12000</v>
      </c>
      <c r="D8" s="5">
        <f>'Saving Tracker'!H8</f>
        <v>43000</v>
      </c>
    </row>
    <row r="9" spans="1:8" x14ac:dyDescent="0.35">
      <c r="A9" s="4" t="str">
        <f>'Saving Tracker'!C9</f>
        <v>Vacation Fund</v>
      </c>
      <c r="B9" s="5">
        <f>'Saving Tracker'!F9</f>
        <v>45000</v>
      </c>
      <c r="C9" s="5">
        <f>'Saving Tracker'!G9</f>
        <v>18000</v>
      </c>
      <c r="D9" s="5">
        <f>'Saving Tracker'!H9</f>
        <v>27000</v>
      </c>
    </row>
    <row r="10" spans="1:8" x14ac:dyDescent="0.35">
      <c r="A10" s="4" t="str">
        <f>'Saving Tracker'!C10</f>
        <v>New Laptop</v>
      </c>
      <c r="B10" s="5">
        <f>'Saving Tracker'!F10</f>
        <v>90000</v>
      </c>
      <c r="C10" s="5">
        <f>'Saving Tracker'!G10</f>
        <v>32000</v>
      </c>
      <c r="D10" s="5">
        <f>'Saving Tracker'!H10</f>
        <v>58000</v>
      </c>
    </row>
    <row r="11" spans="1:8" x14ac:dyDescent="0.35">
      <c r="A11" s="4" t="str">
        <f>'Saving Tracker'!C11</f>
        <v>Home Repair</v>
      </c>
      <c r="B11" s="5">
        <f>'Saving Tracker'!F11</f>
        <v>45000</v>
      </c>
      <c r="C11" s="5">
        <f>'Saving Tracker'!G11</f>
        <v>22000</v>
      </c>
      <c r="D11" s="5">
        <f>'Saving Tracker'!H11</f>
        <v>23000</v>
      </c>
    </row>
    <row r="12" spans="1:8" x14ac:dyDescent="0.35">
      <c r="A12" s="4" t="str">
        <f>'Saving Tracker'!C12</f>
        <v>Education Fund</v>
      </c>
      <c r="B12" s="5">
        <f>'Saving Tracker'!F12</f>
        <v>80000</v>
      </c>
      <c r="C12" s="5">
        <f>'Saving Tracker'!G12</f>
        <v>30000</v>
      </c>
      <c r="D12" s="5">
        <f>'Saving Tracker'!H12</f>
        <v>50000</v>
      </c>
    </row>
    <row r="13" spans="1:8" x14ac:dyDescent="0.35">
      <c r="A13" s="4" t="str">
        <f>'Saving Tracker'!C13</f>
        <v>Car Insurance</v>
      </c>
      <c r="B13" s="5">
        <f>'Saving Tracker'!F13</f>
        <v>20000</v>
      </c>
      <c r="C13" s="5">
        <f>'Saving Tracker'!G13</f>
        <v>30000</v>
      </c>
      <c r="D13" s="5">
        <f>'Saving Tracker'!H13</f>
        <v>0</v>
      </c>
    </row>
    <row r="14" spans="1:8" x14ac:dyDescent="0.35">
      <c r="A14" s="4" t="str">
        <f>'Saving Tracker'!C14</f>
        <v>Festival Fund</v>
      </c>
      <c r="B14" s="5">
        <f>'Saving Tracker'!F14</f>
        <v>25000</v>
      </c>
      <c r="C14" s="5">
        <f>'Saving Tracker'!G14</f>
        <v>10000</v>
      </c>
      <c r="D14" s="5">
        <f>'Saving Tracker'!H14</f>
        <v>15000</v>
      </c>
    </row>
    <row r="15" spans="1:8" x14ac:dyDescent="0.35">
      <c r="A15" s="4" t="str">
        <f>'Saving Tracker'!C15</f>
        <v>Investment Fund</v>
      </c>
      <c r="B15" s="5">
        <f>'Saving Tracker'!F15</f>
        <v>100000</v>
      </c>
      <c r="C15" s="5">
        <f>'Saving Tracker'!G15</f>
        <v>45000</v>
      </c>
      <c r="D15" s="5">
        <f>'Saving Tracker'!H15</f>
        <v>55000</v>
      </c>
    </row>
    <row r="16" spans="1:8" x14ac:dyDescent="0.35">
      <c r="A16" s="4" t="str">
        <f>'Saving Tracker'!C16</f>
        <v>Medical Reserve</v>
      </c>
      <c r="B16" s="5">
        <f>'Saving Tracker'!F16</f>
        <v>50000</v>
      </c>
      <c r="C16" s="5">
        <f>'Saving Tracker'!G16</f>
        <v>15000</v>
      </c>
      <c r="D16" s="5">
        <f>'Saving Tracker'!H16</f>
        <v>35000</v>
      </c>
    </row>
    <row r="17" spans="1:4" x14ac:dyDescent="0.35">
      <c r="A17" s="4" t="str">
        <f>'Saving Tracker'!C17</f>
        <v>New Furniture</v>
      </c>
      <c r="B17" s="5">
        <f>'Saving Tracker'!F17</f>
        <v>55000</v>
      </c>
      <c r="C17" s="5">
        <f>'Saving Tracker'!G17</f>
        <v>11000</v>
      </c>
      <c r="D17" s="5">
        <f>'Saving Tracker'!H17</f>
        <v>44000</v>
      </c>
    </row>
  </sheetData>
  <mergeCells count="1">
    <mergeCell ref="A1:H1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"/>
  <sheetViews>
    <sheetView showGridLines="0" zoomScale="85" zoomScaleNormal="85" workbookViewId="0">
      <pane ySplit="7" topLeftCell="A8" activePane="bottomLeft" state="frozen"/>
      <selection pane="bottomLeft" activeCell="A7" sqref="A7:J7"/>
    </sheetView>
  </sheetViews>
  <sheetFormatPr defaultRowHeight="14.5" x14ac:dyDescent="0.35"/>
  <cols>
    <col min="1" max="1" width="8" customWidth="1"/>
    <col min="2" max="2" width="14" customWidth="1"/>
    <col min="3" max="3" width="22" customWidth="1"/>
    <col min="4" max="4" width="16" customWidth="1"/>
    <col min="5" max="5" width="32" customWidth="1"/>
    <col min="6" max="8" width="16" customWidth="1"/>
    <col min="9" max="9" width="13" customWidth="1"/>
    <col min="10" max="10" width="16" customWidth="1"/>
  </cols>
  <sheetData>
    <row r="1" spans="1:10" ht="30" customHeight="1" x14ac:dyDescent="0.35">
      <c r="A1" s="23" t="s">
        <v>8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35">
      <c r="A2" s="25" t="s">
        <v>9</v>
      </c>
      <c r="B2" s="26"/>
      <c r="C2" s="26"/>
      <c r="D2" s="26"/>
      <c r="E2" s="26"/>
      <c r="F2" s="26"/>
      <c r="G2" s="26"/>
      <c r="H2" s="26"/>
      <c r="I2" s="26"/>
      <c r="J2" s="26"/>
    </row>
    <row r="4" spans="1:10" x14ac:dyDescent="0.35">
      <c r="A4" s="6" t="s">
        <v>1</v>
      </c>
      <c r="C4" s="6" t="s">
        <v>2</v>
      </c>
      <c r="E4" s="6" t="s">
        <v>3</v>
      </c>
      <c r="G4" s="6" t="s">
        <v>10</v>
      </c>
      <c r="I4" s="6" t="s">
        <v>11</v>
      </c>
    </row>
    <row r="5" spans="1:10" ht="17" x14ac:dyDescent="0.4">
      <c r="A5" s="7">
        <f>SUM(F8:F17)</f>
        <v>565000</v>
      </c>
      <c r="C5" s="7">
        <f>SUM(G8:G17)</f>
        <v>225000</v>
      </c>
      <c r="E5" s="7">
        <f>SUM(H8:H17)</f>
        <v>350000</v>
      </c>
      <c r="G5" s="8">
        <f>IFERROR(AVERAGE(I8:I17),0)</f>
        <v>0.46876262626262627</v>
      </c>
      <c r="I5" s="9">
        <f>COUNTIF(J8:J17,"Completed")</f>
        <v>1</v>
      </c>
    </row>
    <row r="7" spans="1:10" s="19" customFormat="1" ht="18" customHeight="1" x14ac:dyDescent="0.35">
      <c r="A7" s="19" t="s">
        <v>12</v>
      </c>
      <c r="B7" s="19" t="s">
        <v>13</v>
      </c>
      <c r="C7" s="19" t="s">
        <v>5</v>
      </c>
      <c r="D7" s="19" t="s">
        <v>14</v>
      </c>
      <c r="E7" s="19" t="s">
        <v>15</v>
      </c>
      <c r="F7" s="19" t="s">
        <v>16</v>
      </c>
      <c r="G7" s="19" t="s">
        <v>17</v>
      </c>
      <c r="H7" s="19" t="s">
        <v>3</v>
      </c>
      <c r="I7" s="19" t="s">
        <v>18</v>
      </c>
      <c r="J7" s="19" t="s">
        <v>19</v>
      </c>
    </row>
    <row r="8" spans="1:10" x14ac:dyDescent="0.35">
      <c r="A8" s="15">
        <f t="shared" ref="A8:A17" si="0">ROW()-7</f>
        <v>1</v>
      </c>
      <c r="B8" s="16">
        <v>46027</v>
      </c>
      <c r="C8" s="15" t="s">
        <v>20</v>
      </c>
      <c r="D8" s="15" t="s">
        <v>21</v>
      </c>
      <c r="E8" s="15" t="s">
        <v>22</v>
      </c>
      <c r="F8" s="17">
        <v>55000</v>
      </c>
      <c r="G8" s="17">
        <v>12000</v>
      </c>
      <c r="H8" s="17">
        <f t="shared" ref="H8:H17" si="1">MAX(F8-G8,0)</f>
        <v>43000</v>
      </c>
      <c r="I8" s="18">
        <f t="shared" ref="I8:I17" si="2">IFERROR(G8/F8,0)</f>
        <v>0.21818181818181817</v>
      </c>
      <c r="J8" s="15" t="str">
        <f t="shared" ref="J8:J17" si="3">IF(G8&gt;=F8,"Completed",IF(G8&gt;0,"In Progress","Not Started"))</f>
        <v>In Progress</v>
      </c>
    </row>
    <row r="9" spans="1:10" x14ac:dyDescent="0.35">
      <c r="A9" s="11">
        <f t="shared" si="0"/>
        <v>2</v>
      </c>
      <c r="B9" s="12">
        <v>46058</v>
      </c>
      <c r="C9" s="11" t="s">
        <v>23</v>
      </c>
      <c r="D9" s="11" t="s">
        <v>24</v>
      </c>
      <c r="E9" s="11" t="s">
        <v>25</v>
      </c>
      <c r="F9" s="13">
        <v>45000</v>
      </c>
      <c r="G9" s="13">
        <v>18000</v>
      </c>
      <c r="H9" s="13">
        <f t="shared" si="1"/>
        <v>27000</v>
      </c>
      <c r="I9" s="14">
        <f t="shared" si="2"/>
        <v>0.4</v>
      </c>
      <c r="J9" s="11" t="str">
        <f t="shared" si="3"/>
        <v>In Progress</v>
      </c>
    </row>
    <row r="10" spans="1:10" x14ac:dyDescent="0.35">
      <c r="A10" s="11">
        <f t="shared" si="0"/>
        <v>3</v>
      </c>
      <c r="B10" s="12">
        <v>46086</v>
      </c>
      <c r="C10" s="11" t="s">
        <v>26</v>
      </c>
      <c r="D10" s="11" t="s">
        <v>27</v>
      </c>
      <c r="E10" s="11" t="s">
        <v>28</v>
      </c>
      <c r="F10" s="13">
        <v>90000</v>
      </c>
      <c r="G10" s="13">
        <v>32000</v>
      </c>
      <c r="H10" s="13">
        <f t="shared" si="1"/>
        <v>58000</v>
      </c>
      <c r="I10" s="14">
        <f t="shared" si="2"/>
        <v>0.35555555555555557</v>
      </c>
      <c r="J10" s="11" t="str">
        <f t="shared" si="3"/>
        <v>In Progress</v>
      </c>
    </row>
    <row r="11" spans="1:10" x14ac:dyDescent="0.35">
      <c r="A11" s="11">
        <f t="shared" si="0"/>
        <v>4</v>
      </c>
      <c r="B11" s="12">
        <v>46117</v>
      </c>
      <c r="C11" s="11" t="s">
        <v>29</v>
      </c>
      <c r="D11" s="11" t="s">
        <v>30</v>
      </c>
      <c r="E11" s="11" t="s">
        <v>31</v>
      </c>
      <c r="F11" s="13">
        <v>45000</v>
      </c>
      <c r="G11" s="13">
        <v>22000</v>
      </c>
      <c r="H11" s="13">
        <f t="shared" si="1"/>
        <v>23000</v>
      </c>
      <c r="I11" s="14">
        <f t="shared" si="2"/>
        <v>0.48888888888888887</v>
      </c>
      <c r="J11" s="11" t="str">
        <f t="shared" si="3"/>
        <v>In Progress</v>
      </c>
    </row>
    <row r="12" spans="1:10" x14ac:dyDescent="0.35">
      <c r="A12" s="11">
        <f t="shared" si="0"/>
        <v>5</v>
      </c>
      <c r="B12" s="12">
        <v>46147</v>
      </c>
      <c r="C12" s="11" t="s">
        <v>32</v>
      </c>
      <c r="D12" s="11" t="s">
        <v>33</v>
      </c>
      <c r="E12" s="11" t="s">
        <v>34</v>
      </c>
      <c r="F12" s="13">
        <v>80000</v>
      </c>
      <c r="G12" s="13">
        <v>30000</v>
      </c>
      <c r="H12" s="13">
        <f t="shared" si="1"/>
        <v>50000</v>
      </c>
      <c r="I12" s="14">
        <f t="shared" si="2"/>
        <v>0.375</v>
      </c>
      <c r="J12" s="11" t="str">
        <f t="shared" si="3"/>
        <v>In Progress</v>
      </c>
    </row>
    <row r="13" spans="1:10" x14ac:dyDescent="0.35">
      <c r="A13" s="11">
        <f t="shared" si="0"/>
        <v>6</v>
      </c>
      <c r="B13" s="12">
        <v>46178</v>
      </c>
      <c r="C13" s="11" t="s">
        <v>35</v>
      </c>
      <c r="D13" s="11" t="s">
        <v>36</v>
      </c>
      <c r="E13" s="11" t="s">
        <v>37</v>
      </c>
      <c r="F13" s="13">
        <v>20000</v>
      </c>
      <c r="G13" s="13">
        <v>30000</v>
      </c>
      <c r="H13" s="13">
        <f t="shared" si="1"/>
        <v>0</v>
      </c>
      <c r="I13" s="14">
        <f t="shared" si="2"/>
        <v>1.5</v>
      </c>
      <c r="J13" s="11" t="str">
        <f t="shared" si="3"/>
        <v>Completed</v>
      </c>
    </row>
    <row r="14" spans="1:10" x14ac:dyDescent="0.35">
      <c r="A14" s="11">
        <f t="shared" si="0"/>
        <v>7</v>
      </c>
      <c r="B14" s="12">
        <v>46208</v>
      </c>
      <c r="C14" s="11" t="s">
        <v>38</v>
      </c>
      <c r="D14" s="11" t="s">
        <v>39</v>
      </c>
      <c r="E14" s="11" t="s">
        <v>40</v>
      </c>
      <c r="F14" s="13">
        <v>25000</v>
      </c>
      <c r="G14" s="13">
        <v>10000</v>
      </c>
      <c r="H14" s="13">
        <f t="shared" si="1"/>
        <v>15000</v>
      </c>
      <c r="I14" s="14">
        <f t="shared" si="2"/>
        <v>0.4</v>
      </c>
      <c r="J14" s="11" t="str">
        <f t="shared" si="3"/>
        <v>In Progress</v>
      </c>
    </row>
    <row r="15" spans="1:10" x14ac:dyDescent="0.35">
      <c r="A15" s="11">
        <f t="shared" si="0"/>
        <v>8</v>
      </c>
      <c r="B15" s="12">
        <v>46239</v>
      </c>
      <c r="C15" s="11" t="s">
        <v>41</v>
      </c>
      <c r="D15" s="11" t="s">
        <v>42</v>
      </c>
      <c r="E15" s="11" t="s">
        <v>43</v>
      </c>
      <c r="F15" s="13">
        <v>100000</v>
      </c>
      <c r="G15" s="13">
        <v>45000</v>
      </c>
      <c r="H15" s="13">
        <f t="shared" si="1"/>
        <v>55000</v>
      </c>
      <c r="I15" s="14">
        <f t="shared" si="2"/>
        <v>0.45</v>
      </c>
      <c r="J15" s="11" t="str">
        <f t="shared" si="3"/>
        <v>In Progress</v>
      </c>
    </row>
    <row r="16" spans="1:10" x14ac:dyDescent="0.35">
      <c r="A16" s="11">
        <f t="shared" si="0"/>
        <v>9</v>
      </c>
      <c r="B16" s="12">
        <v>46270</v>
      </c>
      <c r="C16" s="11" t="s">
        <v>44</v>
      </c>
      <c r="D16" s="11" t="s">
        <v>21</v>
      </c>
      <c r="E16" s="11" t="s">
        <v>45</v>
      </c>
      <c r="F16" s="13">
        <v>50000</v>
      </c>
      <c r="G16" s="13">
        <v>15000</v>
      </c>
      <c r="H16" s="13">
        <f t="shared" si="1"/>
        <v>35000</v>
      </c>
      <c r="I16" s="14">
        <f t="shared" si="2"/>
        <v>0.3</v>
      </c>
      <c r="J16" s="11" t="str">
        <f t="shared" si="3"/>
        <v>In Progress</v>
      </c>
    </row>
    <row r="17" spans="1:10" x14ac:dyDescent="0.35">
      <c r="A17" s="11">
        <f t="shared" si="0"/>
        <v>10</v>
      </c>
      <c r="B17" s="12">
        <v>46300</v>
      </c>
      <c r="C17" s="11" t="s">
        <v>46</v>
      </c>
      <c r="D17" s="11" t="s">
        <v>30</v>
      </c>
      <c r="E17" s="11" t="s">
        <v>47</v>
      </c>
      <c r="F17" s="13">
        <v>55000</v>
      </c>
      <c r="G17" s="13">
        <v>11000</v>
      </c>
      <c r="H17" s="13">
        <f t="shared" si="1"/>
        <v>44000</v>
      </c>
      <c r="I17" s="14">
        <f t="shared" si="2"/>
        <v>0.2</v>
      </c>
      <c r="J17" s="11" t="str">
        <f t="shared" si="3"/>
        <v>In Progress</v>
      </c>
    </row>
  </sheetData>
  <mergeCells count="2">
    <mergeCell ref="A1:J1"/>
    <mergeCell ref="A2:J2"/>
  </mergeCells>
  <conditionalFormatting sqref="I8:I107">
    <cfRule type="cellIs" dxfId="2" priority="1" operator="greaterThanOrEqual">
      <formula>1</formula>
    </cfRule>
    <cfRule type="cellIs" dxfId="1" priority="2" operator="lessThan">
      <formula>0.5</formula>
    </cfRule>
  </conditionalFormatting>
  <conditionalFormatting sqref="J8:J107">
    <cfRule type="cellIs" dxfId="0" priority="3" operator="equal">
      <formula>"Completed"</formula>
    </cfRule>
  </conditionalFormatting>
  <dataValidations count="2">
    <dataValidation type="list" allowBlank="1" sqref="D8:D107" xr:uid="{00000000-0002-0000-0100-000000000000}">
      <formula1>"Emergency,Travel,Electronics,Home,Education,Vehicle,Personal,Investment,Other"</formula1>
    </dataValidation>
    <dataValidation type="list" allowBlank="1" sqref="J8:J107" xr:uid="{00000000-0002-0000-0100-000001000000}">
      <formula1>"Not Started,In Progress,Completed,On Hold"</formula1>
    </dataValidation>
  </dataValidation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showGridLines="0" workbookViewId="0">
      <selection sqref="A1:F1"/>
    </sheetView>
  </sheetViews>
  <sheetFormatPr defaultRowHeight="14.5" x14ac:dyDescent="0.35"/>
  <cols>
    <col min="1" max="1" width="8" customWidth="1"/>
    <col min="2" max="2" width="80" customWidth="1"/>
    <col min="3" max="6" width="15" customWidth="1"/>
  </cols>
  <sheetData>
    <row r="1" spans="1:6" ht="23.5" x14ac:dyDescent="0.55000000000000004">
      <c r="A1" s="28" t="s">
        <v>48</v>
      </c>
      <c r="B1" s="29"/>
      <c r="C1" s="29"/>
      <c r="D1" s="29"/>
      <c r="E1" s="29"/>
      <c r="F1" s="29"/>
    </row>
    <row r="3" spans="1:6" x14ac:dyDescent="0.35">
      <c r="A3" s="10" t="s">
        <v>49</v>
      </c>
      <c r="B3" s="27" t="s">
        <v>50</v>
      </c>
      <c r="C3" s="27"/>
      <c r="D3" s="27"/>
      <c r="E3" s="27"/>
      <c r="F3" s="27"/>
    </row>
    <row r="4" spans="1:6" x14ac:dyDescent="0.35">
      <c r="A4" s="10" t="s">
        <v>51</v>
      </c>
      <c r="B4" s="27" t="s">
        <v>52</v>
      </c>
      <c r="C4" s="27"/>
      <c r="D4" s="27"/>
      <c r="E4" s="27"/>
      <c r="F4" s="27"/>
    </row>
    <row r="5" spans="1:6" x14ac:dyDescent="0.35">
      <c r="A5" s="10" t="s">
        <v>53</v>
      </c>
      <c r="B5" s="27" t="s">
        <v>54</v>
      </c>
      <c r="C5" s="27"/>
      <c r="D5" s="27"/>
      <c r="E5" s="27"/>
      <c r="F5" s="27"/>
    </row>
    <row r="6" spans="1:6" x14ac:dyDescent="0.35">
      <c r="A6" s="10" t="s">
        <v>55</v>
      </c>
      <c r="B6" s="27" t="s">
        <v>56</v>
      </c>
      <c r="C6" s="27"/>
      <c r="D6" s="27"/>
      <c r="E6" s="27"/>
      <c r="F6" s="27"/>
    </row>
    <row r="7" spans="1:6" x14ac:dyDescent="0.35">
      <c r="A7" s="10" t="s">
        <v>57</v>
      </c>
      <c r="B7" s="27" t="s">
        <v>58</v>
      </c>
      <c r="C7" s="27"/>
      <c r="D7" s="27"/>
      <c r="E7" s="27"/>
      <c r="F7" s="27"/>
    </row>
    <row r="8" spans="1:6" x14ac:dyDescent="0.35">
      <c r="A8" s="10" t="s">
        <v>59</v>
      </c>
      <c r="B8" s="27" t="s">
        <v>60</v>
      </c>
      <c r="C8" s="27"/>
      <c r="D8" s="27"/>
      <c r="E8" s="27"/>
      <c r="F8" s="27"/>
    </row>
  </sheetData>
  <mergeCells count="7">
    <mergeCell ref="B8:F8"/>
    <mergeCell ref="B4:F4"/>
    <mergeCell ref="B7:F7"/>
    <mergeCell ref="B6:F6"/>
    <mergeCell ref="A1:F1"/>
    <mergeCell ref="B3:F3"/>
    <mergeCell ref="B5:F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E523E-FCCC-41A7-8AD5-B62210B5D16F}">
  <dimension ref="A1:A14"/>
  <sheetViews>
    <sheetView tabSelected="1" workbookViewId="0">
      <selection sqref="A1:A1048576"/>
    </sheetView>
  </sheetViews>
  <sheetFormatPr defaultRowHeight="14.5" x14ac:dyDescent="0.35"/>
  <sheetData>
    <row r="1" spans="1:1" x14ac:dyDescent="0.35">
      <c r="A1" t="s">
        <v>12</v>
      </c>
    </row>
    <row r="2" spans="1:1" x14ac:dyDescent="0.35">
      <c r="A2" t="s">
        <v>13</v>
      </c>
    </row>
    <row r="3" spans="1:1" x14ac:dyDescent="0.35">
      <c r="A3" t="s">
        <v>5</v>
      </c>
    </row>
    <row r="4" spans="1:1" x14ac:dyDescent="0.35">
      <c r="A4" t="s">
        <v>14</v>
      </c>
    </row>
    <row r="5" spans="1:1" x14ac:dyDescent="0.35">
      <c r="A5" t="s">
        <v>15</v>
      </c>
    </row>
    <row r="6" spans="1:1" x14ac:dyDescent="0.35">
      <c r="A6" t="s">
        <v>16</v>
      </c>
    </row>
    <row r="7" spans="1:1" x14ac:dyDescent="0.35">
      <c r="A7" t="s">
        <v>17</v>
      </c>
    </row>
    <row r="8" spans="1:1" x14ac:dyDescent="0.35">
      <c r="A8" t="s">
        <v>3</v>
      </c>
    </row>
    <row r="9" spans="1:1" x14ac:dyDescent="0.35">
      <c r="A9" t="s">
        <v>18</v>
      </c>
    </row>
    <row r="10" spans="1:1" x14ac:dyDescent="0.35">
      <c r="A10" t="s">
        <v>19</v>
      </c>
    </row>
    <row r="11" spans="1:1" x14ac:dyDescent="0.35">
      <c r="A11" t="s">
        <v>61</v>
      </c>
    </row>
    <row r="12" spans="1:1" x14ac:dyDescent="0.35">
      <c r="A12" t="s">
        <v>62</v>
      </c>
    </row>
    <row r="13" spans="1:1" x14ac:dyDescent="0.35">
      <c r="A13" t="s">
        <v>63</v>
      </c>
    </row>
    <row r="14" spans="1:1" x14ac:dyDescent="0.35">
      <c r="A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Dashboard</vt:lpstr>
      <vt:lpstr>Saving Tracker</vt:lpstr>
      <vt:lpstr>Instructions</vt:lpstr>
      <vt:lpstr>Sheet1</vt:lpstr>
      <vt:lpstr>'Saving Tracker'!Print_Titles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2026-09-16T14:12:52Z</dcterms:created>
  <dcterms:modified xsi:type="dcterms:W3CDTF">2026-09-28T03:18:23Z</dcterms:modified>
</cp:coreProperties>
</file>