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\New folder - Copy (5)\"/>
    </mc:Choice>
  </mc:AlternateContent>
  <xr:revisionPtr revIDLastSave="0" documentId="13_ncr:1_{0D59D059-3D3D-4A9B-ABE5-0F2F7297C40A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Profit &amp; Loss" sheetId="1" r:id="rId1"/>
    <sheet name="Dashboard" sheetId="2" r:id="rId2"/>
    <sheet name="Sheet1" sheetId="3" r:id="rId3"/>
  </sheets>
  <definedNames>
    <definedName name="_xlnm._FilterDatabase" localSheetId="0" hidden="1">'Profit &amp; Loss'!$A$8:$J$18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2" l="1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H20" i="1"/>
  <c r="D4" i="2" s="1"/>
  <c r="G20" i="1"/>
  <c r="A4" i="2" s="1"/>
  <c r="I18" i="1"/>
  <c r="A18" i="1"/>
  <c r="I17" i="1"/>
  <c r="A17" i="1"/>
  <c r="I16" i="1"/>
  <c r="A16" i="1"/>
  <c r="I15" i="1"/>
  <c r="A15" i="1"/>
  <c r="I14" i="1"/>
  <c r="A14" i="1"/>
  <c r="I13" i="1"/>
  <c r="A13" i="1"/>
  <c r="I12" i="1"/>
  <c r="A12" i="1"/>
  <c r="I11" i="1"/>
  <c r="A11" i="1"/>
  <c r="I10" i="1"/>
  <c r="A10" i="1"/>
  <c r="I9" i="1"/>
  <c r="A9" i="1"/>
  <c r="D5" i="1"/>
  <c r="A5" i="1"/>
  <c r="D19" i="2" l="1"/>
  <c r="D9" i="2"/>
  <c r="D17" i="2"/>
  <c r="D8" i="2"/>
  <c r="D18" i="2"/>
  <c r="D15" i="2"/>
  <c r="D10" i="2"/>
  <c r="D12" i="2"/>
  <c r="D14" i="2"/>
  <c r="D16" i="2"/>
  <c r="J5" i="1"/>
  <c r="D11" i="2"/>
  <c r="D13" i="2"/>
  <c r="G5" i="1"/>
  <c r="I20" i="1"/>
  <c r="G4" i="2" s="1"/>
  <c r="B21" i="2" s="1"/>
</calcChain>
</file>

<file path=xl/sharedStrings.xml><?xml version="1.0" encoding="utf-8"?>
<sst xmlns="http://schemas.openxmlformats.org/spreadsheetml/2006/main" count="102" uniqueCount="62">
  <si>
    <t>PROFIT &amp; LOSS STATEMENT</t>
  </si>
  <si>
    <t>Income, Expenses and Net Profit/Loss Tracker</t>
  </si>
  <si>
    <t>Total Revenue</t>
  </si>
  <si>
    <t>Total Expenses</t>
  </si>
  <si>
    <t>Net Profit / Loss</t>
  </si>
  <si>
    <t>Margin %</t>
  </si>
  <si>
    <t>S.No.</t>
  </si>
  <si>
    <t>Date</t>
  </si>
  <si>
    <t>Period</t>
  </si>
  <si>
    <t>Category</t>
  </si>
  <si>
    <t>Description</t>
  </si>
  <si>
    <t>Income Type</t>
  </si>
  <si>
    <t>Revenue (₹)</t>
  </si>
  <si>
    <t>Expenses (₹)</t>
  </si>
  <si>
    <t>Net Profit / Loss (₹)</t>
  </si>
  <si>
    <t>Remarks</t>
  </si>
  <si>
    <t>January</t>
  </si>
  <si>
    <t>Sales</t>
  </si>
  <si>
    <t>Product Sales</t>
  </si>
  <si>
    <t>Regular monthly sales</t>
  </si>
  <si>
    <t>Operating Expense</t>
  </si>
  <si>
    <t>Office Rent</t>
  </si>
  <si>
    <t>Expense</t>
  </si>
  <si>
    <t>Monthly office rent</t>
  </si>
  <si>
    <t>Staff Salaries</t>
  </si>
  <si>
    <t>January payroll</t>
  </si>
  <si>
    <t>February</t>
  </si>
  <si>
    <t>Sales increased</t>
  </si>
  <si>
    <t>Marketing</t>
  </si>
  <si>
    <t>Online Advertising</t>
  </si>
  <si>
    <t>Digital campaign</t>
  </si>
  <si>
    <t>Other Income</t>
  </si>
  <si>
    <t>Service Income</t>
  </si>
  <si>
    <t>Consulting income</t>
  </si>
  <si>
    <t>March</t>
  </si>
  <si>
    <t>Strong sales month</t>
  </si>
  <si>
    <t>Utilities</t>
  </si>
  <si>
    <t>Electricity and internet</t>
  </si>
  <si>
    <t>Transportation</t>
  </si>
  <si>
    <t>Business travel and delivery</t>
  </si>
  <si>
    <t>Other Expense</t>
  </si>
  <si>
    <t>Bank Charges</t>
  </si>
  <si>
    <t>Bank and payment charges</t>
  </si>
  <si>
    <t>Use one row for each income or expense transaction. Enter Revenue and Expenses as applicable; Net Profit/Loss is calculated automatically.</t>
  </si>
  <si>
    <t>PROFIT &amp; LOSS DASHBOARD</t>
  </si>
  <si>
    <t>Month</t>
  </si>
  <si>
    <t>Revenue</t>
  </si>
  <si>
    <t>Expenses</t>
  </si>
  <si>
    <t>Net Profit/Loss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</si>
  <si>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</si>
  <si>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</si>
  <si>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</si>
  <si>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</si>
  <si>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</si>
  <si>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</si>
  <si>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</si>
  <si>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</si>
  <si>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</si>
  <si>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Overall Profit Margin</t>
  </si>
  <si>
    <t>Dashboard</t>
  </si>
  <si>
    <t>Bar Chart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</si>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</sst>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"/>
    <numFmt numFmtId="165" formatCode="dd\-mmm\-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4"/>
      <color rgb="FF1F1F1F"/>
      <name val="Calibri"/>
    </font>
    <font>
      <b/>
      <sz val="11"/>
      <name val="Calibri"/>
    </font>
    <font>
      <i/>
      <sz val="11"/>
      <color rgb="FF666666"/>
      <name val="Calibri"/>
    </font>
    <font>
      <b/>
      <sz val="14"/>
      <name val="Calibri"/>
    </font>
    <font>
      <sz val="14"/>
      <color theme="0"/>
      <name val="Calibri"/>
      <family val="2"/>
      <scheme val="minor"/>
    </font>
    <font>
      <i/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C00000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3" fillId="6" borderId="0" xfId="0" applyNumberFormat="1" applyFont="1" applyFill="1" applyAlignment="1">
      <alignment horizontal="center"/>
    </xf>
    <xf numFmtId="164" fontId="3" fillId="7" borderId="0" xfId="0" applyNumberFormat="1" applyFont="1" applyFill="1" applyAlignment="1">
      <alignment horizontal="center"/>
    </xf>
    <xf numFmtId="164" fontId="3" fillId="8" borderId="0" xfId="0" applyNumberFormat="1" applyFont="1" applyFill="1" applyAlignment="1">
      <alignment horizontal="center"/>
    </xf>
    <xf numFmtId="10" fontId="3" fillId="8" borderId="0" xfId="0" applyNumberFormat="1" applyFont="1" applyFill="1" applyAlignment="1">
      <alignment horizontal="center"/>
    </xf>
    <xf numFmtId="0" fontId="2" fillId="2" borderId="0" xfId="0" applyFont="1" applyFill="1"/>
    <xf numFmtId="164" fontId="4" fillId="8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0" fontId="6" fillId="6" borderId="0" xfId="0" applyNumberFormat="1" applyFont="1" applyFill="1"/>
    <xf numFmtId="0" fontId="0" fillId="10" borderId="0" xfId="0" applyFill="1"/>
    <xf numFmtId="0" fontId="7" fillId="10" borderId="0" xfId="0" applyFont="1" applyFill="1" applyAlignment="1">
      <alignment horizontal="center"/>
    </xf>
    <xf numFmtId="0" fontId="7" fillId="10" borderId="2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wrapText="1"/>
    </xf>
    <xf numFmtId="0" fontId="2" fillId="3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0" fillId="10" borderId="0" xfId="0" applyFill="1"/>
    <xf numFmtId="0" fontId="2" fillId="5" borderId="0" xfId="0" applyFont="1" applyFill="1" applyAlignment="1">
      <alignment horizontal="center"/>
    </xf>
    <xf numFmtId="0" fontId="5" fillId="9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/>
    <xf numFmtId="164" fontId="6" fillId="0" borderId="0" xfId="0" applyNumberFormat="1" applyFont="1" applyAlignment="1">
      <alignment horizontal="center"/>
    </xf>
    <xf numFmtId="0" fontId="0" fillId="10" borderId="0" xfId="0" applyFill="1" applyAlignment="1">
      <alignment vertical="center"/>
    </xf>
    <xf numFmtId="0" fontId="2" fillId="2" borderId="0" xfId="0" applyFont="1" applyFill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vs Expenses</a:t>
            </a:r>
          </a:p>
        </c:rich>
      </c:tx>
      <c:layout>
        <c:manualLayout>
          <c:xMode val="edge"/>
          <c:yMode val="edge"/>
          <c:x val="0.27293444444444442"/>
          <c:y val="0.16756944444444444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Revenue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Dashboard!$A$8:$A$19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Dashboard!$B$8:$B$19</c:f>
              <c:numCache>
                <c:formatCode>\₹#,##0.00</c:formatCode>
                <c:ptCount val="12"/>
                <c:pt idx="0">
                  <c:v>190000</c:v>
                </c:pt>
                <c:pt idx="1">
                  <c:v>247000</c:v>
                </c:pt>
                <c:pt idx="2">
                  <c:v>238000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A-4A2D-A24C-99458AC61FD0}"/>
            </c:ext>
          </c:extLst>
        </c:ser>
        <c:ser>
          <c:idx val="1"/>
          <c:order val="1"/>
          <c:tx>
            <c:strRef>
              <c:f>Dashboard!$C$7</c:f>
              <c:strCache>
                <c:ptCount val="1"/>
                <c:pt idx="0">
                  <c:v>Expenses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Dashboard!$A$8:$A$19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Dashboard!$C$8:$C$19</c:f>
              <c:numCache>
                <c:formatCode>\₹#,##0.00</c:formatCode>
                <c:ptCount val="12"/>
                <c:pt idx="0">
                  <c:v>90000</c:v>
                </c:pt>
                <c:pt idx="1">
                  <c:v>18000</c:v>
                </c:pt>
                <c:pt idx="2">
                  <c:v>26200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EA-4A2D-A24C-99458AC61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zoomScale="70" zoomScaleNormal="70" workbookViewId="0">
      <pane ySplit="8" topLeftCell="A9" activePane="bottomLeft" state="frozen"/>
      <selection pane="bottomLeft" activeCell="A8" sqref="A8:XFD8"/>
    </sheetView>
  </sheetViews>
  <sheetFormatPr defaultRowHeight="14.5" x14ac:dyDescent="0.35"/>
  <cols>
    <col min="1" max="1" width="14.54296875" bestFit="1" customWidth="1"/>
    <col min="2" max="2" width="14" customWidth="1"/>
    <col min="3" max="3" width="13" customWidth="1"/>
    <col min="4" max="4" width="22" customWidth="1"/>
    <col min="5" max="5" width="25" customWidth="1"/>
    <col min="6" max="8" width="16" customWidth="1"/>
    <col min="9" max="9" width="22" customWidth="1"/>
    <col min="10" max="10" width="28" customWidth="1"/>
  </cols>
  <sheetData>
    <row r="1" spans="1:10" s="11" customFormat="1" ht="30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4" spans="1:10" x14ac:dyDescent="0.35">
      <c r="A4" s="18" t="s">
        <v>2</v>
      </c>
      <c r="B4" s="19"/>
      <c r="D4" s="25" t="s">
        <v>3</v>
      </c>
      <c r="E4" s="19"/>
      <c r="G4" s="20" t="s">
        <v>4</v>
      </c>
      <c r="H4" s="19"/>
      <c r="J4" s="23" t="s">
        <v>5</v>
      </c>
    </row>
    <row r="5" spans="1:10" ht="18.5" x14ac:dyDescent="0.45">
      <c r="A5" s="1">
        <f>SUM(G9:G18)</f>
        <v>675000</v>
      </c>
      <c r="D5" s="2">
        <f>SUM(H9:H18)</f>
        <v>134200</v>
      </c>
      <c r="G5" s="3">
        <f>SUM(I9:I18)</f>
        <v>540800</v>
      </c>
      <c r="J5" s="4">
        <f>IFERROR(SUM(I9:I18)/SUM(G9:G18),0)</f>
        <v>0.80118518518518522</v>
      </c>
    </row>
    <row r="8" spans="1:10" s="12" customFormat="1" ht="18.5" x14ac:dyDescent="0.45">
      <c r="A8" s="13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</row>
    <row r="9" spans="1:10" x14ac:dyDescent="0.35">
      <c r="A9" s="14">
        <f t="shared" ref="A9:A18" si="0">ROW()-8</f>
        <v>1</v>
      </c>
      <c r="B9" s="15">
        <v>46027</v>
      </c>
      <c r="C9" s="14" t="s">
        <v>16</v>
      </c>
      <c r="D9" s="14" t="s">
        <v>17</v>
      </c>
      <c r="E9" s="14" t="s">
        <v>18</v>
      </c>
      <c r="F9" s="14" t="s">
        <v>17</v>
      </c>
      <c r="G9" s="16">
        <v>190000</v>
      </c>
      <c r="H9" s="16">
        <v>0</v>
      </c>
      <c r="I9" s="16">
        <f t="shared" ref="I9:I18" si="1">G9-H9</f>
        <v>190000</v>
      </c>
      <c r="J9" s="17" t="s">
        <v>19</v>
      </c>
    </row>
    <row r="10" spans="1:10" x14ac:dyDescent="0.35">
      <c r="A10" s="14">
        <f t="shared" si="0"/>
        <v>2</v>
      </c>
      <c r="B10" s="15">
        <v>46032</v>
      </c>
      <c r="C10" s="14" t="s">
        <v>16</v>
      </c>
      <c r="D10" s="14" t="s">
        <v>20</v>
      </c>
      <c r="E10" s="14" t="s">
        <v>21</v>
      </c>
      <c r="F10" s="14" t="s">
        <v>22</v>
      </c>
      <c r="G10" s="16">
        <v>0</v>
      </c>
      <c r="H10" s="16">
        <v>28000</v>
      </c>
      <c r="I10" s="16">
        <f t="shared" si="1"/>
        <v>-28000</v>
      </c>
      <c r="J10" s="17" t="s">
        <v>23</v>
      </c>
    </row>
    <row r="11" spans="1:10" x14ac:dyDescent="0.35">
      <c r="A11" s="14">
        <f t="shared" si="0"/>
        <v>3</v>
      </c>
      <c r="B11" s="15">
        <v>46037</v>
      </c>
      <c r="C11" s="14" t="s">
        <v>16</v>
      </c>
      <c r="D11" s="14" t="s">
        <v>20</v>
      </c>
      <c r="E11" s="14" t="s">
        <v>24</v>
      </c>
      <c r="F11" s="14" t="s">
        <v>22</v>
      </c>
      <c r="G11" s="16">
        <v>0</v>
      </c>
      <c r="H11" s="16">
        <v>62000</v>
      </c>
      <c r="I11" s="16">
        <f t="shared" si="1"/>
        <v>-62000</v>
      </c>
      <c r="J11" s="17" t="s">
        <v>25</v>
      </c>
    </row>
    <row r="12" spans="1:10" x14ac:dyDescent="0.35">
      <c r="A12" s="14">
        <f t="shared" si="0"/>
        <v>4</v>
      </c>
      <c r="B12" s="15">
        <v>46058</v>
      </c>
      <c r="C12" s="14" t="s">
        <v>26</v>
      </c>
      <c r="D12" s="14" t="s">
        <v>17</v>
      </c>
      <c r="E12" s="14" t="s">
        <v>18</v>
      </c>
      <c r="F12" s="14" t="s">
        <v>17</v>
      </c>
      <c r="G12" s="16">
        <v>212000</v>
      </c>
      <c r="H12" s="16">
        <v>0</v>
      </c>
      <c r="I12" s="16">
        <f t="shared" si="1"/>
        <v>212000</v>
      </c>
      <c r="J12" s="17" t="s">
        <v>27</v>
      </c>
    </row>
    <row r="13" spans="1:10" x14ac:dyDescent="0.35">
      <c r="A13" s="14">
        <f t="shared" si="0"/>
        <v>5</v>
      </c>
      <c r="B13" s="15">
        <v>46065</v>
      </c>
      <c r="C13" s="14" t="s">
        <v>26</v>
      </c>
      <c r="D13" s="14" t="s">
        <v>28</v>
      </c>
      <c r="E13" s="14" t="s">
        <v>29</v>
      </c>
      <c r="F13" s="14" t="s">
        <v>22</v>
      </c>
      <c r="G13" s="16">
        <v>0</v>
      </c>
      <c r="H13" s="16">
        <v>18000</v>
      </c>
      <c r="I13" s="16">
        <f t="shared" si="1"/>
        <v>-18000</v>
      </c>
      <c r="J13" s="17" t="s">
        <v>30</v>
      </c>
    </row>
    <row r="14" spans="1:10" x14ac:dyDescent="0.35">
      <c r="A14" s="14">
        <f t="shared" si="0"/>
        <v>6</v>
      </c>
      <c r="B14" s="15">
        <v>46073</v>
      </c>
      <c r="C14" s="14" t="s">
        <v>26</v>
      </c>
      <c r="D14" s="14" t="s">
        <v>31</v>
      </c>
      <c r="E14" s="14" t="s">
        <v>32</v>
      </c>
      <c r="F14" s="14" t="s">
        <v>31</v>
      </c>
      <c r="G14" s="16">
        <v>35000</v>
      </c>
      <c r="H14" s="16">
        <v>0</v>
      </c>
      <c r="I14" s="16">
        <f t="shared" si="1"/>
        <v>35000</v>
      </c>
      <c r="J14" s="17" t="s">
        <v>33</v>
      </c>
    </row>
    <row r="15" spans="1:10" x14ac:dyDescent="0.35">
      <c r="A15" s="14">
        <f t="shared" si="0"/>
        <v>7</v>
      </c>
      <c r="B15" s="15">
        <v>46086</v>
      </c>
      <c r="C15" s="14" t="s">
        <v>34</v>
      </c>
      <c r="D15" s="14" t="s">
        <v>17</v>
      </c>
      <c r="E15" s="14" t="s">
        <v>18</v>
      </c>
      <c r="F15" s="14" t="s">
        <v>17</v>
      </c>
      <c r="G15" s="16">
        <v>238000</v>
      </c>
      <c r="H15" s="16">
        <v>0</v>
      </c>
      <c r="I15" s="16">
        <f t="shared" si="1"/>
        <v>238000</v>
      </c>
      <c r="J15" s="17" t="s">
        <v>35</v>
      </c>
    </row>
    <row r="16" spans="1:10" x14ac:dyDescent="0.35">
      <c r="A16" s="14">
        <f t="shared" si="0"/>
        <v>8</v>
      </c>
      <c r="B16" s="15">
        <v>46093</v>
      </c>
      <c r="C16" s="14" t="s">
        <v>34</v>
      </c>
      <c r="D16" s="14" t="s">
        <v>20</v>
      </c>
      <c r="E16" s="14" t="s">
        <v>36</v>
      </c>
      <c r="F16" s="14" t="s">
        <v>22</v>
      </c>
      <c r="G16" s="16">
        <v>0</v>
      </c>
      <c r="H16" s="16">
        <v>12500</v>
      </c>
      <c r="I16" s="16">
        <f t="shared" si="1"/>
        <v>-12500</v>
      </c>
      <c r="J16" s="17" t="s">
        <v>37</v>
      </c>
    </row>
    <row r="17" spans="1:10" x14ac:dyDescent="0.35">
      <c r="A17" s="14">
        <f t="shared" si="0"/>
        <v>9</v>
      </c>
      <c r="B17" s="15">
        <v>46101</v>
      </c>
      <c r="C17" s="14" t="s">
        <v>34</v>
      </c>
      <c r="D17" s="14" t="s">
        <v>20</v>
      </c>
      <c r="E17" s="14" t="s">
        <v>38</v>
      </c>
      <c r="F17" s="14" t="s">
        <v>22</v>
      </c>
      <c r="G17" s="16">
        <v>0</v>
      </c>
      <c r="H17" s="16">
        <v>9500</v>
      </c>
      <c r="I17" s="16">
        <f t="shared" si="1"/>
        <v>-9500</v>
      </c>
      <c r="J17" s="17" t="s">
        <v>39</v>
      </c>
    </row>
    <row r="18" spans="1:10" x14ac:dyDescent="0.35">
      <c r="A18" s="14">
        <f t="shared" si="0"/>
        <v>10</v>
      </c>
      <c r="B18" s="15">
        <v>46109</v>
      </c>
      <c r="C18" s="14" t="s">
        <v>34</v>
      </c>
      <c r="D18" s="14" t="s">
        <v>40</v>
      </c>
      <c r="E18" s="14" t="s">
        <v>41</v>
      </c>
      <c r="F18" s="14" t="s">
        <v>22</v>
      </c>
      <c r="G18" s="16">
        <v>0</v>
      </c>
      <c r="H18" s="16">
        <v>4200</v>
      </c>
      <c r="I18" s="16">
        <f t="shared" si="1"/>
        <v>-4200</v>
      </c>
      <c r="J18" s="17" t="s">
        <v>42</v>
      </c>
    </row>
    <row r="20" spans="1:10" x14ac:dyDescent="0.35">
      <c r="F20" s="5" t="s">
        <v>22</v>
      </c>
      <c r="G20" s="6">
        <f>SUM(G9:G18)</f>
        <v>675000</v>
      </c>
      <c r="H20" s="6">
        <f>SUM(H9:H18)</f>
        <v>134200</v>
      </c>
      <c r="I20" s="6">
        <f>SUM(I9:I18)</f>
        <v>540800</v>
      </c>
    </row>
    <row r="22" spans="1:10" x14ac:dyDescent="0.35">
      <c r="A22" s="24" t="s">
        <v>43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</row>
  </sheetData>
  <mergeCells count="7">
    <mergeCell ref="A4:B4"/>
    <mergeCell ref="G4:H4"/>
    <mergeCell ref="A1:J1"/>
    <mergeCell ref="J4"/>
    <mergeCell ref="A22:J23"/>
    <mergeCell ref="D4:E4"/>
    <mergeCell ref="A2:J2"/>
  </mergeCells>
  <conditionalFormatting sqref="I9:I1000">
    <cfRule type="cellIs" dxfId="1" priority="1" operator="lessThan">
      <formula>0</formula>
    </cfRule>
    <cfRule type="cellIs" dxfId="0" priority="2" operator="greaterThanOrEqual">
      <formula>0</formula>
    </cfRule>
  </conditionalFormatting>
  <dataValidations count="3">
    <dataValidation type="list" allowBlank="1" sqref="D9:D1000" xr:uid="{00000000-0002-0000-0000-000000000000}">
      <formula1>"Sales,Operating Expense,Marketing,Other Income,Other Expense,Cost of Goods Sold,Tax,Depreciation"</formula1>
    </dataValidation>
    <dataValidation type="list" allowBlank="1" sqref="F9:F1000" xr:uid="{00000000-0002-0000-0000-000001000000}">
      <formula1>"Sales,Other Income,Expense"</formula1>
    </dataValidation>
    <dataValidation type="list" allowBlank="1" sqref="C9:C1000" xr:uid="{00000000-0002-0000-0000-000002000000}">
      <formula1>"January,February,March,April,May,June,July,August,September,October,November,December"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="40" zoomScaleNormal="40" workbookViewId="0">
      <pane ySplit="7" topLeftCell="A8" activePane="bottomLeft" state="frozen"/>
      <selection pane="bottomLeft" activeCell="A4" sqref="A4:B4"/>
    </sheetView>
  </sheetViews>
  <sheetFormatPr defaultRowHeight="14.5" x14ac:dyDescent="0.35"/>
  <cols>
    <col min="1" max="3" width="18" customWidth="1"/>
    <col min="4" max="4" width="22" customWidth="1"/>
    <col min="5" max="5" width="3" customWidth="1"/>
    <col min="6" max="8" width="18" customWidth="1"/>
  </cols>
  <sheetData>
    <row r="1" spans="1:8" ht="30" customHeight="1" x14ac:dyDescent="0.35">
      <c r="A1" s="21" t="s">
        <v>44</v>
      </c>
      <c r="B1" s="29"/>
      <c r="C1" s="29"/>
      <c r="D1" s="29"/>
      <c r="E1" s="29"/>
      <c r="F1" s="29"/>
      <c r="G1" s="29"/>
      <c r="H1" s="29"/>
    </row>
    <row r="3" spans="1:8" x14ac:dyDescent="0.35">
      <c r="A3" s="30" t="s">
        <v>2</v>
      </c>
      <c r="B3" s="19"/>
      <c r="D3" s="30" t="s">
        <v>3</v>
      </c>
      <c r="E3" s="19"/>
      <c r="G3" s="30" t="s">
        <v>4</v>
      </c>
      <c r="H3" s="19"/>
    </row>
    <row r="4" spans="1:8" ht="18.5" x14ac:dyDescent="0.45">
      <c r="A4" s="28">
        <f>'Profit &amp; Loss'!G20</f>
        <v>675000</v>
      </c>
      <c r="B4" s="19"/>
      <c r="D4" s="28">
        <f>'Profit &amp; Loss'!H20</f>
        <v>134200</v>
      </c>
      <c r="E4" s="19"/>
      <c r="G4" s="28">
        <f>'Profit &amp; Loss'!I20</f>
        <v>540800</v>
      </c>
      <c r="H4" s="19"/>
    </row>
    <row r="7" spans="1:8" x14ac:dyDescent="0.35">
      <c r="A7" s="7" t="s">
        <v>45</v>
      </c>
      <c r="B7" s="7" t="s">
        <v>46</v>
      </c>
      <c r="C7" s="7" t="s">
        <v>47</v>
      </c>
      <c r="D7" s="7" t="s">
        <v>48</v>
      </c>
    </row>
    <row r="8" spans="1:8" x14ac:dyDescent="0.35">
      <c r="A8" s="8" t="s">
        <v>16</v>
      </c>
      <c r="B8" s="9">
        <f>SUMIF('Profit &amp; Loss'!$C$9:$C$1000,A8,'Profit &amp; Loss'!$G$9:$G$1000)</f>
        <v>190000</v>
      </c>
      <c r="C8" s="9">
        <f>SUMIF('Profit &amp; Loss'!$C$9:$C$1000,A8,'Profit &amp; Loss'!$H$9:$H$1000)</f>
        <v>90000</v>
      </c>
      <c r="D8" s="9">
        <f t="shared" ref="D8:D19" si="0">B8-C8</f>
        <v>100000</v>
      </c>
    </row>
    <row r="9" spans="1:8" x14ac:dyDescent="0.35">
      <c r="A9" s="8" t="s">
        <v>26</v>
      </c>
      <c r="B9" s="9">
        <f>SUMIF('Profit &amp; Loss'!$C$9:$C$1000,A9,'Profit &amp; Loss'!$G$9:$G$1000)</f>
        <v>247000</v>
      </c>
      <c r="C9" s="9">
        <f>SUMIF('Profit &amp; Loss'!$C$9:$C$1000,A9,'Profit &amp; Loss'!$H$9:$H$1000)</f>
        <v>18000</v>
      </c>
      <c r="D9" s="9">
        <f t="shared" si="0"/>
        <v>229000</v>
      </c>
    </row>
    <row r="10" spans="1:8" x14ac:dyDescent="0.35">
      <c r="A10" s="8" t="s">
        <v>34</v>
      </c>
      <c r="B10" s="9">
        <f>SUMIF('Profit &amp; Loss'!$C$9:$C$1000,A10,'Profit &amp; Loss'!$G$9:$G$1000)</f>
        <v>238000</v>
      </c>
      <c r="C10" s="9">
        <f>SUMIF('Profit &amp; Loss'!$C$9:$C$1000,A10,'Profit &amp; Loss'!$H$9:$H$1000)</f>
        <v>26200</v>
      </c>
      <c r="D10" s="9">
        <f t="shared" si="0"/>
        <v>211800</v>
      </c>
    </row>
    <row r="11" spans="1:8" x14ac:dyDescent="0.35">
      <c r="A11" s="8" t="s">
        <v>49</v>
      </c>
      <c r="B11" s="9">
        <f>SUMIF('Profit &amp; Loss'!$C$9:$C$1000,A11,'Profit &amp; Loss'!$G$9:$G$1000)</f>
        <v>0</v>
      </c>
      <c r="C11" s="9">
        <f>SUMIF('Profit &amp; Loss'!$C$9:$C$1000,A11,'Profit &amp; Loss'!$H$9:$H$1000)</f>
        <v>0</v>
      </c>
      <c r="D11" s="9">
        <f t="shared" si="0"/>
        <v>0</v>
      </c>
    </row>
    <row r="12" spans="1:8" x14ac:dyDescent="0.35">
      <c r="A12" s="8" t="s">
        <v>50</v>
      </c>
      <c r="B12" s="9">
        <f>SUMIF('Profit &amp; Loss'!$C$9:$C$1000,A12,'Profit &amp; Loss'!$G$9:$G$1000)</f>
        <v>0</v>
      </c>
      <c r="C12" s="9">
        <f>SUMIF('Profit &amp; Loss'!$C$9:$C$1000,A12,'Profit &amp; Loss'!$H$9:$H$1000)</f>
        <v>0</v>
      </c>
      <c r="D12" s="9">
        <f t="shared" si="0"/>
        <v>0</v>
      </c>
    </row>
    <row r="13" spans="1:8" x14ac:dyDescent="0.35">
      <c r="A13" s="8" t="s">
        <v>51</v>
      </c>
      <c r="B13" s="9">
        <f>SUMIF('Profit &amp; Loss'!$C$9:$C$1000,A13,'Profit &amp; Loss'!$G$9:$G$1000)</f>
        <v>0</v>
      </c>
      <c r="C13" s="9">
        <f>SUMIF('Profit &amp; Loss'!$C$9:$C$1000,A13,'Profit &amp; Loss'!$H$9:$H$1000)</f>
        <v>0</v>
      </c>
      <c r="D13" s="9">
        <f t="shared" si="0"/>
        <v>0</v>
      </c>
    </row>
    <row r="14" spans="1:8" x14ac:dyDescent="0.35">
      <c r="A14" s="8" t="s">
        <v>52</v>
      </c>
      <c r="B14" s="9">
        <f>SUMIF('Profit &amp; Loss'!$C$9:$C$1000,A14,'Profit &amp; Loss'!$G$9:$G$1000)</f>
        <v>0</v>
      </c>
      <c r="C14" s="9">
        <f>SUMIF('Profit &amp; Loss'!$C$9:$C$1000,A14,'Profit &amp; Loss'!$H$9:$H$1000)</f>
        <v>0</v>
      </c>
      <c r="D14" s="9">
        <f t="shared" si="0"/>
        <v>0</v>
      </c>
    </row>
    <row r="15" spans="1:8" x14ac:dyDescent="0.35">
      <c r="A15" s="8" t="s">
        <v>53</v>
      </c>
      <c r="B15" s="9">
        <f>SUMIF('Profit &amp; Loss'!$C$9:$C$1000,A15,'Profit &amp; Loss'!$G$9:$G$1000)</f>
        <v>0</v>
      </c>
      <c r="C15" s="9">
        <f>SUMIF('Profit &amp; Loss'!$C$9:$C$1000,A15,'Profit &amp; Loss'!$H$9:$H$1000)</f>
        <v>0</v>
      </c>
      <c r="D15" s="9">
        <f t="shared" si="0"/>
        <v>0</v>
      </c>
    </row>
    <row r="16" spans="1:8" x14ac:dyDescent="0.35">
      <c r="A16" s="8" t="s">
        <v>54</v>
      </c>
      <c r="B16" s="9">
        <f>SUMIF('Profit &amp; Loss'!$C$9:$C$1000,A16,'Profit &amp; Loss'!$G$9:$G$1000)</f>
        <v>0</v>
      </c>
      <c r="C16" s="9">
        <f>SUMIF('Profit &amp; Loss'!$C$9:$C$1000,A16,'Profit &amp; Loss'!$H$9:$H$1000)</f>
        <v>0</v>
      </c>
      <c r="D16" s="9">
        <f t="shared" si="0"/>
        <v>0</v>
      </c>
    </row>
    <row r="17" spans="1:4" x14ac:dyDescent="0.35">
      <c r="A17" s="8" t="s">
        <v>55</v>
      </c>
      <c r="B17" s="9">
        <f>SUMIF('Profit &amp; Loss'!$C$9:$C$1000,A17,'Profit &amp; Loss'!$G$9:$G$1000)</f>
        <v>0</v>
      </c>
      <c r="C17" s="9">
        <f>SUMIF('Profit &amp; Loss'!$C$9:$C$1000,A17,'Profit &amp; Loss'!$H$9:$H$1000)</f>
        <v>0</v>
      </c>
      <c r="D17" s="9">
        <f t="shared" si="0"/>
        <v>0</v>
      </c>
    </row>
    <row r="18" spans="1:4" x14ac:dyDescent="0.35">
      <c r="A18" s="8" t="s">
        <v>56</v>
      </c>
      <c r="B18" s="9">
        <f>SUMIF('Profit &amp; Loss'!$C$9:$C$1000,A18,'Profit &amp; Loss'!$G$9:$G$1000)</f>
        <v>0</v>
      </c>
      <c r="C18" s="9">
        <f>SUMIF('Profit &amp; Loss'!$C$9:$C$1000,A18,'Profit &amp; Loss'!$H$9:$H$1000)</f>
        <v>0</v>
      </c>
      <c r="D18" s="9">
        <f t="shared" si="0"/>
        <v>0</v>
      </c>
    </row>
    <row r="19" spans="1:4" x14ac:dyDescent="0.35">
      <c r="A19" s="8" t="s">
        <v>57</v>
      </c>
      <c r="B19" s="9">
        <f>SUMIF('Profit &amp; Loss'!$C$9:$C$1000,A19,'Profit &amp; Loss'!$G$9:$G$1000)</f>
        <v>0</v>
      </c>
      <c r="C19" s="9">
        <f>SUMIF('Profit &amp; Loss'!$C$9:$C$1000,A19,'Profit &amp; Loss'!$H$9:$H$1000)</f>
        <v>0</v>
      </c>
      <c r="D19" s="9">
        <f t="shared" si="0"/>
        <v>0</v>
      </c>
    </row>
    <row r="21" spans="1:4" ht="18.5" x14ac:dyDescent="0.45">
      <c r="A21" s="5" t="s">
        <v>58</v>
      </c>
      <c r="B21" s="10">
        <f>IFERROR(G4/B4,0)</f>
        <v>0</v>
      </c>
    </row>
  </sheetData>
  <mergeCells count="7">
    <mergeCell ref="A4:B4"/>
    <mergeCell ref="G4:H4"/>
    <mergeCell ref="D4:E4"/>
    <mergeCell ref="A1:H1"/>
    <mergeCell ref="D3:E3"/>
    <mergeCell ref="A3:B3"/>
    <mergeCell ref="G3:H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D7AA-760E-4E63-A2C8-2F245DAFA7F3}">
  <dimension ref="A1:A13"/>
  <sheetViews>
    <sheetView tabSelected="1" workbookViewId="0">
      <selection activeCell="A13" sqref="A13"/>
    </sheetView>
  </sheetViews>
  <sheetFormatPr defaultRowHeight="14.5" x14ac:dyDescent="0.35"/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  <row r="7" spans="1:1" x14ac:dyDescent="0.35">
      <c r="A7" t="s">
        <v>12</v>
      </c>
    </row>
    <row r="8" spans="1:1" x14ac:dyDescent="0.35">
      <c r="A8" t="s">
        <v>13</v>
      </c>
    </row>
    <row r="9" spans="1:1" x14ac:dyDescent="0.35">
      <c r="A9" t="s">
        <v>14</v>
      </c>
    </row>
    <row r="10" spans="1:1" x14ac:dyDescent="0.35">
      <c r="A10" t="s">
        <v>15</v>
      </c>
    </row>
    <row r="11" spans="1:1" x14ac:dyDescent="0.35">
      <c r="A11" t="s">
        <v>59</v>
      </c>
    </row>
    <row r="12" spans="1:1" x14ac:dyDescent="0.35">
      <c r="A12" t="s">
        <v>60</v>
      </c>
    </row>
    <row r="13" spans="1:1" x14ac:dyDescent="0.35">
      <c r="A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Profit &amp; Loss</vt:lpstr>
      <vt:lpstr>Dashboard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2026-09-15T05:59:36Z</dcterms:created>
  <dcterms:modified xsi:type="dcterms:W3CDTF">2026-09-21T17:53:28Z</dcterms:modified>
</cp:coreProperties>
</file>