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Q\"/>
    </mc:Choice>
  </mc:AlternateContent>
  <xr:revisionPtr revIDLastSave="0" documentId="13_ncr:1_{2BAC7158-7BEA-4104-87EF-4E6EE909A1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uotation" sheetId="1" r:id="rId1"/>
  </sheets>
  <definedNames>
    <definedName name="_xlnm.Print_Area" localSheetId="0">Quotation!$A$1:$M$66</definedName>
    <definedName name="_xlnm.Print_Titles" localSheetId="0">Quotation!$1:$20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5" i="1" l="1"/>
  <c r="L34" i="1"/>
  <c r="I32" i="1"/>
  <c r="L32" i="1" s="1"/>
  <c r="I31" i="1"/>
  <c r="L31" i="1" s="1"/>
  <c r="I30" i="1"/>
  <c r="L30" i="1" s="1"/>
  <c r="I29" i="1"/>
  <c r="L29" i="1" s="1"/>
  <c r="I28" i="1"/>
  <c r="L28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36" i="1" l="1"/>
  <c r="K21" i="1"/>
  <c r="K23" i="1"/>
  <c r="K25" i="1"/>
  <c r="M25" i="1" s="1"/>
  <c r="K28" i="1"/>
  <c r="M28" i="1" s="1"/>
  <c r="K31" i="1"/>
  <c r="M23" i="1"/>
  <c r="M27" i="1"/>
  <c r="M31" i="1"/>
  <c r="K22" i="1"/>
  <c r="M22" i="1" s="1"/>
  <c r="K24" i="1"/>
  <c r="M24" i="1" s="1"/>
  <c r="K26" i="1"/>
  <c r="M26" i="1" s="1"/>
  <c r="K27" i="1"/>
  <c r="K29" i="1"/>
  <c r="M29" i="1" s="1"/>
  <c r="K30" i="1"/>
  <c r="M30" i="1" s="1"/>
  <c r="K32" i="1"/>
  <c r="M32" i="1" s="1"/>
  <c r="L21" i="1"/>
  <c r="L38" i="1" s="1"/>
  <c r="M21" i="1" l="1"/>
  <c r="L37" i="1"/>
  <c r="L42" i="1" l="1"/>
  <c r="L41" i="1"/>
</calcChain>
</file>

<file path=xl/sharedStrings.xml><?xml version="1.0" encoding="utf-8"?>
<sst xmlns="http://schemas.openxmlformats.org/spreadsheetml/2006/main" count="135" uniqueCount="116">
  <si>
    <t>LOGO
PLACEHOLDER</t>
  </si>
  <si>
    <t>Complete Office Furniture &amp; Workspace Solutions</t>
  </si>
  <si>
    <t>City Centre, Gwalior, Madhya Pradesh – 474001 | Mobile: +91 98765 43210</t>
  </si>
  <si>
    <t>QUOTATION – OFFICE FURNITURE</t>
  </si>
  <si>
    <t>CUSTOMER / BILL TO</t>
  </si>
  <si>
    <t>QUOTATION DETAILS</t>
  </si>
  <si>
    <t>Customer Name</t>
  </si>
  <si>
    <t>ABC Enterprises</t>
  </si>
  <si>
    <t>Quotation No.</t>
  </si>
  <si>
    <t>OFR-2026-001</t>
  </si>
  <si>
    <t>Address</t>
  </si>
  <si>
    <t>Quotation Date</t>
  </si>
  <si>
    <t>Mobile</t>
  </si>
  <si>
    <t>+91 91234 56789</t>
  </si>
  <si>
    <t>Valid Until</t>
  </si>
  <si>
    <t>Email</t>
  </si>
  <si>
    <t>purchase@abcenterprises.example</t>
  </si>
  <si>
    <t>Payment Terms</t>
  </si>
  <si>
    <t>50% advance, 50% before delivery</t>
  </si>
  <si>
    <t>GSTIN</t>
  </si>
  <si>
    <t>23XYZAB5678C1Z2</t>
  </si>
  <si>
    <t>Delivery</t>
  </si>
  <si>
    <t>PROJECT / DELIVERY DETAILS</t>
  </si>
  <si>
    <t>Project</t>
  </si>
  <si>
    <t>Office Furniture Supply &amp; Installation</t>
  </si>
  <si>
    <t>Site Location</t>
  </si>
  <si>
    <t>ABC Enterprises Office, Gwalior</t>
  </si>
  <si>
    <t>Furniture Finish</t>
  </si>
  <si>
    <t>Walnut / Oak laminate as specified</t>
  </si>
  <si>
    <t>Installation</t>
  </si>
  <si>
    <t>Included for supplied furniture</t>
  </si>
  <si>
    <t>Sr.</t>
  </si>
  <si>
    <t>Item / Service Description</t>
  </si>
  <si>
    <t>Specification</t>
  </si>
  <si>
    <t>HSN/SAC</t>
  </si>
  <si>
    <t>Unit</t>
  </si>
  <si>
    <t>Qty</t>
  </si>
  <si>
    <t>Rate (₹)</t>
  </si>
  <si>
    <t>Disc. %</t>
  </si>
  <si>
    <t>Taxable Amount (₹)</t>
  </si>
  <si>
    <t>GST %</t>
  </si>
  <si>
    <t>CGST (₹)</t>
  </si>
  <si>
    <t>SGST (₹)</t>
  </si>
  <si>
    <t>Total (₹)</t>
  </si>
  <si>
    <t>Executive Office Desk</t>
  </si>
  <si>
    <t>1800 × 900 mm, engineered wood, walnut finish</t>
  </si>
  <si>
    <t>94033000</t>
  </si>
  <si>
    <t>Nos</t>
  </si>
  <si>
    <t>1500 × 750 mm, 2-drawer pedestal</t>
  </si>
  <si>
    <t>Ergonomic Office Chair</t>
  </si>
  <si>
    <t>High-back, adjustable arms, mesh back</t>
  </si>
  <si>
    <t>94013000</t>
  </si>
  <si>
    <t>Cushioned seat and back, powder-coated frame</t>
  </si>
  <si>
    <t>94018000</t>
  </si>
  <si>
    <t>Workstation Desk</t>
  </si>
  <si>
    <t>1200 × 600 mm, partition panel included</t>
  </si>
  <si>
    <t>Mobile Pedestal</t>
  </si>
  <si>
    <t>3-drawer lockable unit, under-desk</t>
  </si>
  <si>
    <t>Steel Filing Cabinet</t>
  </si>
  <si>
    <t>4-drawer, powder-coated, central locking</t>
  </si>
  <si>
    <t>94031000</t>
  </si>
  <si>
    <t>Conference Table</t>
  </si>
  <si>
    <t>2400 × 1200 mm, 8-seater, cable box</t>
  </si>
  <si>
    <t>Storage Cupboard</t>
  </si>
  <si>
    <t>1800 × 900 × 450 mm, lockable shutters</t>
  </si>
  <si>
    <t>Reception Counter</t>
  </si>
  <si>
    <t>1800 × 750 mm, front modesty panel</t>
  </si>
  <si>
    <t>Bookshelf / Display Rack</t>
  </si>
  <si>
    <t>5-shelf laminated board, 900 mm wide</t>
  </si>
  <si>
    <t>Furniture Delivery &amp; Installation</t>
  </si>
  <si>
    <t>Delivery, assembly and placement within Gwalior</t>
  </si>
  <si>
    <t>995419</t>
  </si>
  <si>
    <t>Job</t>
  </si>
  <si>
    <t>Subtotal</t>
  </si>
  <si>
    <t>Total Discount</t>
  </si>
  <si>
    <t>Taxable Amount</t>
  </si>
  <si>
    <t>CGST</t>
  </si>
  <si>
    <t>SGST</t>
  </si>
  <si>
    <t>IGST</t>
  </si>
  <si>
    <t>Other Charges</t>
  </si>
  <si>
    <t>Round Off</t>
  </si>
  <si>
    <t>GRAND TOTAL</t>
  </si>
  <si>
    <t>AMOUNT IN WORDS</t>
  </si>
  <si>
    <t>Rupees Five Lakh Seventy-Five Thousand Eight Hundred Ninety-Two Only</t>
  </si>
  <si>
    <t>PAYMENT DETAILS</t>
  </si>
  <si>
    <t>Bank Name</t>
  </si>
  <si>
    <t>State Bank of India</t>
  </si>
  <si>
    <t>Account Name</t>
  </si>
  <si>
    <t>Account Number</t>
  </si>
  <si>
    <t>123456789012</t>
  </si>
  <si>
    <t>IFSC</t>
  </si>
  <si>
    <t>SBIN0001234</t>
  </si>
  <si>
    <t>UPI ID</t>
  </si>
  <si>
    <t>50% advance, balance before delivery</t>
  </si>
  <si>
    <t>TERMS &amp; CONDITIONS</t>
  </si>
  <si>
    <t>1. This quotation is valid until 25-09-2026. Prices are subject to confirmation after the validity period.</t>
  </si>
  <si>
    <t>2. 50% advance is payable with order confirmation; the balance is payable before delivery/installation.</t>
  </si>
  <si>
    <t>3. Standard delivery and installation within Gwalior are included where specifically mentioned; special transportation may be charged separately.</t>
  </si>
  <si>
    <t>4. Furniture dimensions, laminate finish and specifications will be supplied as stated in the quotation and confirmed order.</t>
  </si>
  <si>
    <t>5. Minor shade variations in laminate/wood finish may occur due to manufacturing and screen/lighting differences.</t>
  </si>
  <si>
    <t>6. Manufacturing warranty is 12 months against structural/manufacturing defects; damage due to misuse or unauthorized modification is excluded.</t>
  </si>
  <si>
    <t>7. Any additional work, customization, electrical work or changes requested after order confirmation will be billed separately.</t>
  </si>
  <si>
    <t>Prepared By
Sales Executive</t>
  </si>
  <si>
    <t>Checked By
Accounts / Operations</t>
  </si>
  <si>
    <t>CUSTOMER ACCEPTANCE</t>
  </si>
  <si>
    <t>Customer Name: ABC Enterprises
Customer Signature: ____________________</t>
  </si>
  <si>
    <t>Date: ____________________
Order Reference: ____________________</t>
  </si>
  <si>
    <t>Demo quotation: all business, customer, bank and contact details are fictional and intended for sample/editable use.</t>
  </si>
  <si>
    <t>Manager Office Table Furniture</t>
  </si>
  <si>
    <t xml:space="preserve">Visitor Chair Furniture </t>
  </si>
  <si>
    <t>8–10 working days from advance</t>
  </si>
  <si>
    <t>Madhav Nagar,Bhopal, Madhya Pradesh – xxxxxxxx</t>
  </si>
  <si>
    <t>Mahor Office Solutions</t>
  </si>
  <si>
    <t>Email: sales@Mahorofficesolutions.example | Website: www.Mahorofficesolutions.example | GSTIN: 23ABCDE1234F1Z5</t>
  </si>
  <si>
    <t>Mahoroffice@upi</t>
  </si>
  <si>
    <t>For Mahor Office Solutions
Authorized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</si>
</sst>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2" x14ac:knownFonts="1">
    <font>
      <sz val="11"/>
      <color theme="1"/>
      <name val="Calibri"/>
      <family val="2"/>
      <scheme val="minor"/>
    </font>
    <font>
      <b/>
      <sz val="16"/>
      <color rgb="FF1F4E78"/>
      <name val="Aptos"/>
    </font>
    <font>
      <b/>
      <sz val="22"/>
      <color rgb="FFFFFFFF"/>
      <name val="Aptos"/>
    </font>
    <font>
      <i/>
      <sz val="11"/>
      <color rgb="FF1F4E78"/>
      <name val="Aptos"/>
    </font>
    <font>
      <b/>
      <sz val="20"/>
      <color rgb="FFFFFFFF"/>
      <name val="Aptos"/>
    </font>
    <font>
      <b/>
      <sz val="10"/>
      <color rgb="FFFFFFFF"/>
      <name val="Aptos"/>
    </font>
    <font>
      <b/>
      <sz val="10"/>
      <color rgb="FF1F2937"/>
      <name val="Aptos"/>
    </font>
    <font>
      <b/>
      <sz val="10"/>
      <name val="Aptos"/>
    </font>
    <font>
      <b/>
      <sz val="12"/>
      <color rgb="FFFFFFFF"/>
      <name val="Aptos"/>
    </font>
    <font>
      <i/>
      <sz val="8"/>
      <color rgb="FF6B7280"/>
      <name val="Calibri"/>
    </font>
    <font>
      <b/>
      <sz val="11"/>
      <color theme="1"/>
      <name val="Arial Black"/>
      <family val="2"/>
    </font>
    <font>
      <b/>
      <sz val="1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5F8FB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  <border>
      <left style="thin">
        <color rgb="FFB8C2CC"/>
      </left>
      <right style="thin">
        <color rgb="FFB8C2CC"/>
      </right>
      <top style="medium">
        <color rgb="FF1F4E78"/>
      </top>
      <bottom style="medium">
        <color rgb="FF1F4E7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4" fontId="6" fillId="5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6" fillId="4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164" fontId="0" fillId="0" borderId="2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0" fillId="7" borderId="0" xfId="0" applyFill="1"/>
    <xf numFmtId="0" fontId="5" fillId="7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right" vertical="center"/>
    </xf>
    <xf numFmtId="0" fontId="0" fillId="7" borderId="2" xfId="0" applyFill="1" applyBorder="1" applyAlignment="1">
      <alignment horizontal="right" vertical="center"/>
    </xf>
    <xf numFmtId="4" fontId="8" fillId="7" borderId="2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showGridLines="0" tabSelected="1" topLeftCell="A27" zoomScale="55" zoomScaleNormal="55" workbookViewId="0">
      <selection activeCell="U40" sqref="U40"/>
    </sheetView>
  </sheetViews>
  <sheetFormatPr defaultRowHeight="14.5" x14ac:dyDescent="0.35"/>
  <cols>
    <col min="1" max="1" width="6" customWidth="1"/>
    <col min="2" max="2" width="29" customWidth="1"/>
    <col min="3" max="3" width="28" customWidth="1"/>
    <col min="4" max="4" width="12" customWidth="1"/>
    <col min="5" max="5" width="10" customWidth="1"/>
    <col min="6" max="6" width="9" customWidth="1"/>
    <col min="7" max="7" width="13" customWidth="1"/>
    <col min="8" max="8" width="11" customWidth="1"/>
    <col min="9" max="9" width="15" customWidth="1"/>
    <col min="10" max="10" width="10" customWidth="1"/>
    <col min="11" max="12" width="13" customWidth="1"/>
    <col min="13" max="13" width="16" customWidth="1"/>
  </cols>
  <sheetData>
    <row r="1" spans="1:13" ht="30" customHeight="1" x14ac:dyDescent="0.35">
      <c r="A1" s="23" t="s">
        <v>0</v>
      </c>
      <c r="B1" s="7"/>
      <c r="C1" s="7"/>
      <c r="D1" s="24" t="s">
        <v>112</v>
      </c>
      <c r="E1" s="25"/>
      <c r="F1" s="25"/>
      <c r="G1" s="25"/>
      <c r="H1" s="25"/>
      <c r="I1" s="25"/>
      <c r="J1" s="25"/>
      <c r="K1" s="25"/>
      <c r="L1" s="25"/>
      <c r="M1" s="25"/>
    </row>
    <row r="2" spans="1:13" ht="24" customHeight="1" x14ac:dyDescent="0.35">
      <c r="A2" s="7"/>
      <c r="B2" s="7"/>
      <c r="C2" s="7"/>
      <c r="D2" s="12" t="s">
        <v>1</v>
      </c>
      <c r="E2" s="7"/>
      <c r="F2" s="7"/>
      <c r="G2" s="7"/>
      <c r="H2" s="7"/>
      <c r="I2" s="7"/>
      <c r="J2" s="7"/>
      <c r="K2" s="7"/>
      <c r="L2" s="7"/>
      <c r="M2" s="7"/>
    </row>
    <row r="3" spans="1:13" ht="24" customHeight="1" x14ac:dyDescent="0.35">
      <c r="A3" s="7"/>
      <c r="B3" s="7"/>
      <c r="C3" s="7"/>
      <c r="D3" s="14" t="s">
        <v>2</v>
      </c>
      <c r="E3" s="7"/>
      <c r="F3" s="7"/>
      <c r="G3" s="7"/>
      <c r="H3" s="7"/>
      <c r="I3" s="7"/>
      <c r="J3" s="7"/>
      <c r="K3" s="7"/>
      <c r="L3" s="7"/>
      <c r="M3" s="7"/>
    </row>
    <row r="4" spans="1:13" ht="24" customHeight="1" x14ac:dyDescent="0.35">
      <c r="A4" s="7"/>
      <c r="B4" s="7"/>
      <c r="C4" s="7"/>
      <c r="D4" s="14" t="s">
        <v>113</v>
      </c>
      <c r="E4" s="7"/>
      <c r="F4" s="7"/>
      <c r="G4" s="7"/>
      <c r="H4" s="7"/>
      <c r="I4" s="7"/>
      <c r="J4" s="7"/>
      <c r="K4" s="7"/>
      <c r="L4" s="7"/>
      <c r="M4" s="7"/>
    </row>
    <row r="5" spans="1:13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27" customFormat="1" ht="28" customHeight="1" x14ac:dyDescent="0.35">
      <c r="A6" s="26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s="27" customFormat="1" ht="18" customHeight="1" x14ac:dyDescent="0.3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" customHeight="1" x14ac:dyDescent="0.35">
      <c r="A9" s="20" t="s">
        <v>4</v>
      </c>
      <c r="B9" s="6"/>
      <c r="C9" s="6"/>
      <c r="D9" s="6"/>
      <c r="E9" s="6"/>
      <c r="F9" s="6"/>
      <c r="G9" s="2"/>
      <c r="H9" s="20" t="s">
        <v>5</v>
      </c>
      <c r="I9" s="6"/>
      <c r="J9" s="6"/>
      <c r="K9" s="6"/>
      <c r="L9" s="6"/>
      <c r="M9" s="6"/>
    </row>
    <row r="10" spans="1:13" ht="24" customHeight="1" x14ac:dyDescent="0.35">
      <c r="A10" s="13" t="s">
        <v>6</v>
      </c>
      <c r="B10" s="6"/>
      <c r="C10" s="6" t="s">
        <v>7</v>
      </c>
      <c r="D10" s="6"/>
      <c r="E10" s="6"/>
      <c r="F10" s="6"/>
      <c r="G10" s="2"/>
      <c r="H10" s="13" t="s">
        <v>8</v>
      </c>
      <c r="I10" s="6"/>
      <c r="J10" s="6" t="s">
        <v>9</v>
      </c>
      <c r="K10" s="6"/>
      <c r="L10" s="6"/>
      <c r="M10" s="6"/>
    </row>
    <row r="11" spans="1:13" ht="24" customHeight="1" x14ac:dyDescent="0.35">
      <c r="A11" s="13" t="s">
        <v>10</v>
      </c>
      <c r="B11" s="6"/>
      <c r="C11" s="6" t="s">
        <v>111</v>
      </c>
      <c r="D11" s="6"/>
      <c r="E11" s="6"/>
      <c r="F11" s="6"/>
      <c r="G11" s="2"/>
      <c r="H11" s="13" t="s">
        <v>11</v>
      </c>
      <c r="I11" s="6"/>
      <c r="J11" s="22">
        <v>46276</v>
      </c>
      <c r="K11" s="6"/>
      <c r="L11" s="6"/>
      <c r="M11" s="6"/>
    </row>
    <row r="12" spans="1:13" ht="24" customHeight="1" x14ac:dyDescent="0.35">
      <c r="A12" s="13" t="s">
        <v>12</v>
      </c>
      <c r="B12" s="6"/>
      <c r="C12" s="6" t="s">
        <v>13</v>
      </c>
      <c r="D12" s="6"/>
      <c r="E12" s="6"/>
      <c r="F12" s="6"/>
      <c r="G12" s="2"/>
      <c r="H12" s="13" t="s">
        <v>14</v>
      </c>
      <c r="I12" s="6"/>
      <c r="J12" s="22">
        <v>46290</v>
      </c>
      <c r="K12" s="6"/>
      <c r="L12" s="6"/>
      <c r="M12" s="6"/>
    </row>
    <row r="13" spans="1:13" ht="24" customHeight="1" x14ac:dyDescent="0.35">
      <c r="A13" s="13" t="s">
        <v>15</v>
      </c>
      <c r="B13" s="6"/>
      <c r="C13" s="6" t="s">
        <v>16</v>
      </c>
      <c r="D13" s="6"/>
      <c r="E13" s="6"/>
      <c r="F13" s="6"/>
      <c r="G13" s="2"/>
      <c r="H13" s="13" t="s">
        <v>17</v>
      </c>
      <c r="I13" s="6"/>
      <c r="J13" s="6" t="s">
        <v>18</v>
      </c>
      <c r="K13" s="6"/>
      <c r="L13" s="6"/>
      <c r="M13" s="6"/>
    </row>
    <row r="14" spans="1:13" ht="24" customHeight="1" x14ac:dyDescent="0.35">
      <c r="A14" s="13" t="s">
        <v>19</v>
      </c>
      <c r="B14" s="6"/>
      <c r="C14" s="6" t="s">
        <v>20</v>
      </c>
      <c r="D14" s="6"/>
      <c r="E14" s="6"/>
      <c r="F14" s="6"/>
      <c r="G14" s="2"/>
      <c r="H14" s="13" t="s">
        <v>21</v>
      </c>
      <c r="I14" s="6"/>
      <c r="J14" s="6" t="s">
        <v>110</v>
      </c>
      <c r="K14" s="6"/>
      <c r="L14" s="6"/>
      <c r="M14" s="6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21" t="s">
        <v>22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5" customHeight="1" x14ac:dyDescent="0.35">
      <c r="A17" s="11" t="s">
        <v>23</v>
      </c>
      <c r="B17" s="6"/>
      <c r="C17" s="6" t="s">
        <v>24</v>
      </c>
      <c r="D17" s="6"/>
      <c r="E17" s="6"/>
      <c r="F17" s="6"/>
      <c r="G17" s="11" t="s">
        <v>25</v>
      </c>
      <c r="H17" s="6"/>
      <c r="I17" s="6" t="s">
        <v>26</v>
      </c>
      <c r="J17" s="6"/>
      <c r="K17" s="6"/>
      <c r="L17" s="6"/>
      <c r="M17" s="6"/>
    </row>
    <row r="18" spans="1:13" ht="25" customHeight="1" x14ac:dyDescent="0.35">
      <c r="A18" s="11" t="s">
        <v>27</v>
      </c>
      <c r="B18" s="6"/>
      <c r="C18" s="6" t="s">
        <v>28</v>
      </c>
      <c r="D18" s="6"/>
      <c r="E18" s="6"/>
      <c r="F18" s="6"/>
      <c r="G18" s="11" t="s">
        <v>29</v>
      </c>
      <c r="H18" s="6"/>
      <c r="I18" s="6" t="s">
        <v>30</v>
      </c>
      <c r="J18" s="6"/>
      <c r="K18" s="6"/>
      <c r="L18" s="6"/>
      <c r="M18" s="6"/>
    </row>
    <row r="19" spans="1:1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7" customFormat="1" ht="36" customHeight="1" x14ac:dyDescent="0.35">
      <c r="A20" s="28" t="s">
        <v>31</v>
      </c>
      <c r="B20" s="28" t="s">
        <v>32</v>
      </c>
      <c r="C20" s="28" t="s">
        <v>33</v>
      </c>
      <c r="D20" s="28" t="s">
        <v>34</v>
      </c>
      <c r="E20" s="28" t="s">
        <v>35</v>
      </c>
      <c r="F20" s="28" t="s">
        <v>36</v>
      </c>
      <c r="G20" s="28" t="s">
        <v>37</v>
      </c>
      <c r="H20" s="28" t="s">
        <v>38</v>
      </c>
      <c r="I20" s="28" t="s">
        <v>39</v>
      </c>
      <c r="J20" s="28" t="s">
        <v>40</v>
      </c>
      <c r="K20" s="28" t="s">
        <v>41</v>
      </c>
      <c r="L20" s="28" t="s">
        <v>42</v>
      </c>
      <c r="M20" s="28" t="s">
        <v>43</v>
      </c>
    </row>
    <row r="21" spans="1:13" ht="32" customHeight="1" x14ac:dyDescent="0.35">
      <c r="A21" s="3">
        <v>1</v>
      </c>
      <c r="B21" s="2" t="s">
        <v>44</v>
      </c>
      <c r="C21" s="2" t="s">
        <v>45</v>
      </c>
      <c r="D21" s="3" t="s">
        <v>46</v>
      </c>
      <c r="E21" s="3" t="s">
        <v>47</v>
      </c>
      <c r="F21" s="3">
        <v>2</v>
      </c>
      <c r="G21" s="4">
        <v>18000</v>
      </c>
      <c r="H21" s="5">
        <v>0.05</v>
      </c>
      <c r="I21" s="4">
        <f t="shared" ref="I21:I32" si="0">F21*G21*(1-H21)</f>
        <v>34200</v>
      </c>
      <c r="J21" s="5">
        <v>0.18</v>
      </c>
      <c r="K21" s="4">
        <f t="shared" ref="K21:K32" si="1">I21*J21/2</f>
        <v>3078</v>
      </c>
      <c r="L21" s="4">
        <f t="shared" ref="L21:L32" si="2">I21*J21/2</f>
        <v>3078</v>
      </c>
      <c r="M21" s="4">
        <f t="shared" ref="M21:M32" si="3">I21+K21+L21</f>
        <v>40356</v>
      </c>
    </row>
    <row r="22" spans="1:13" ht="32" customHeight="1" x14ac:dyDescent="0.35">
      <c r="A22" s="3">
        <v>2</v>
      </c>
      <c r="B22" s="2" t="s">
        <v>108</v>
      </c>
      <c r="C22" s="2" t="s">
        <v>48</v>
      </c>
      <c r="D22" s="3" t="s">
        <v>46</v>
      </c>
      <c r="E22" s="3" t="s">
        <v>47</v>
      </c>
      <c r="F22" s="3">
        <v>3</v>
      </c>
      <c r="G22" s="4">
        <v>14500</v>
      </c>
      <c r="H22" s="5">
        <v>0.03</v>
      </c>
      <c r="I22" s="4">
        <f t="shared" si="0"/>
        <v>42195</v>
      </c>
      <c r="J22" s="5">
        <v>0.18</v>
      </c>
      <c r="K22" s="4">
        <f t="shared" si="1"/>
        <v>3797.5499999999997</v>
      </c>
      <c r="L22" s="4">
        <f t="shared" si="2"/>
        <v>3797.5499999999997</v>
      </c>
      <c r="M22" s="4">
        <f t="shared" si="3"/>
        <v>49790.100000000006</v>
      </c>
    </row>
    <row r="23" spans="1:13" ht="32" customHeight="1" x14ac:dyDescent="0.35">
      <c r="A23" s="3">
        <v>3</v>
      </c>
      <c r="B23" s="2" t="s">
        <v>49</v>
      </c>
      <c r="C23" s="2" t="s">
        <v>50</v>
      </c>
      <c r="D23" s="3" t="s">
        <v>51</v>
      </c>
      <c r="E23" s="3" t="s">
        <v>47</v>
      </c>
      <c r="F23" s="3">
        <v>8</v>
      </c>
      <c r="G23" s="4">
        <v>7500</v>
      </c>
      <c r="H23" s="5">
        <v>0.05</v>
      </c>
      <c r="I23" s="4">
        <f t="shared" si="0"/>
        <v>57000</v>
      </c>
      <c r="J23" s="5">
        <v>0.18</v>
      </c>
      <c r="K23" s="4">
        <f t="shared" si="1"/>
        <v>5130</v>
      </c>
      <c r="L23" s="4">
        <f t="shared" si="2"/>
        <v>5130</v>
      </c>
      <c r="M23" s="4">
        <f t="shared" si="3"/>
        <v>67260</v>
      </c>
    </row>
    <row r="24" spans="1:13" ht="32" customHeight="1" x14ac:dyDescent="0.35">
      <c r="A24" s="3">
        <v>4</v>
      </c>
      <c r="B24" s="2" t="s">
        <v>109</v>
      </c>
      <c r="C24" s="2" t="s">
        <v>52</v>
      </c>
      <c r="D24" s="3" t="s">
        <v>53</v>
      </c>
      <c r="E24" s="3" t="s">
        <v>47</v>
      </c>
      <c r="F24" s="3">
        <v>12</v>
      </c>
      <c r="G24" s="4">
        <v>3000</v>
      </c>
      <c r="H24" s="5">
        <v>0</v>
      </c>
      <c r="I24" s="4">
        <f t="shared" si="0"/>
        <v>36000</v>
      </c>
      <c r="J24" s="5">
        <v>0.18</v>
      </c>
      <c r="K24" s="4">
        <f t="shared" si="1"/>
        <v>3240</v>
      </c>
      <c r="L24" s="4">
        <f t="shared" si="2"/>
        <v>3240</v>
      </c>
      <c r="M24" s="4">
        <f t="shared" si="3"/>
        <v>42480</v>
      </c>
    </row>
    <row r="25" spans="1:13" ht="32" customHeight="1" x14ac:dyDescent="0.35">
      <c r="A25" s="3">
        <v>5</v>
      </c>
      <c r="B25" s="2" t="s">
        <v>54</v>
      </c>
      <c r="C25" s="2" t="s">
        <v>55</v>
      </c>
      <c r="D25" s="3" t="s">
        <v>46</v>
      </c>
      <c r="E25" s="3" t="s">
        <v>47</v>
      </c>
      <c r="F25" s="3">
        <v>10</v>
      </c>
      <c r="G25" s="4">
        <v>9000</v>
      </c>
      <c r="H25" s="5">
        <v>0.04</v>
      </c>
      <c r="I25" s="4">
        <f t="shared" si="0"/>
        <v>86400</v>
      </c>
      <c r="J25" s="5">
        <v>0.18</v>
      </c>
      <c r="K25" s="4">
        <f t="shared" si="1"/>
        <v>7776</v>
      </c>
      <c r="L25" s="4">
        <f t="shared" si="2"/>
        <v>7776</v>
      </c>
      <c r="M25" s="4">
        <f t="shared" si="3"/>
        <v>101952</v>
      </c>
    </row>
    <row r="26" spans="1:13" ht="32" customHeight="1" x14ac:dyDescent="0.35">
      <c r="A26" s="3">
        <v>6</v>
      </c>
      <c r="B26" s="2" t="s">
        <v>56</v>
      </c>
      <c r="C26" s="2" t="s">
        <v>57</v>
      </c>
      <c r="D26" s="3" t="s">
        <v>46</v>
      </c>
      <c r="E26" s="3" t="s">
        <v>47</v>
      </c>
      <c r="F26" s="3">
        <v>6</v>
      </c>
      <c r="G26" s="4">
        <v>5300</v>
      </c>
      <c r="H26" s="5">
        <v>0.02</v>
      </c>
      <c r="I26" s="4">
        <f t="shared" si="0"/>
        <v>31164</v>
      </c>
      <c r="J26" s="5">
        <v>0.18</v>
      </c>
      <c r="K26" s="4">
        <f t="shared" si="1"/>
        <v>2804.7599999999998</v>
      </c>
      <c r="L26" s="4">
        <f t="shared" si="2"/>
        <v>2804.7599999999998</v>
      </c>
      <c r="M26" s="4">
        <f t="shared" si="3"/>
        <v>36773.520000000004</v>
      </c>
    </row>
    <row r="27" spans="1:13" ht="32" customHeight="1" x14ac:dyDescent="0.35">
      <c r="A27" s="3">
        <v>7</v>
      </c>
      <c r="B27" s="2" t="s">
        <v>58</v>
      </c>
      <c r="C27" s="2" t="s">
        <v>59</v>
      </c>
      <c r="D27" s="3" t="s">
        <v>60</v>
      </c>
      <c r="E27" s="3" t="s">
        <v>47</v>
      </c>
      <c r="F27" s="3">
        <v>4</v>
      </c>
      <c r="G27" s="4">
        <v>9800</v>
      </c>
      <c r="H27" s="5">
        <v>0.03</v>
      </c>
      <c r="I27" s="4">
        <f t="shared" si="0"/>
        <v>38024</v>
      </c>
      <c r="J27" s="5">
        <v>0.18</v>
      </c>
      <c r="K27" s="4">
        <f t="shared" si="1"/>
        <v>3422.16</v>
      </c>
      <c r="L27" s="4">
        <f t="shared" si="2"/>
        <v>3422.16</v>
      </c>
      <c r="M27" s="4">
        <f t="shared" si="3"/>
        <v>44868.320000000007</v>
      </c>
    </row>
    <row r="28" spans="1:13" ht="32" customHeight="1" x14ac:dyDescent="0.35">
      <c r="A28" s="3">
        <v>8</v>
      </c>
      <c r="B28" s="2" t="s">
        <v>61</v>
      </c>
      <c r="C28" s="2" t="s">
        <v>62</v>
      </c>
      <c r="D28" s="3" t="s">
        <v>46</v>
      </c>
      <c r="E28" s="3" t="s">
        <v>47</v>
      </c>
      <c r="F28" s="3">
        <v>1</v>
      </c>
      <c r="G28" s="4">
        <v>32500</v>
      </c>
      <c r="H28" s="5">
        <v>0.05</v>
      </c>
      <c r="I28" s="4">
        <f t="shared" si="0"/>
        <v>30875</v>
      </c>
      <c r="J28" s="5">
        <v>0.18</v>
      </c>
      <c r="K28" s="4">
        <f t="shared" si="1"/>
        <v>2778.75</v>
      </c>
      <c r="L28" s="4">
        <f t="shared" si="2"/>
        <v>2778.75</v>
      </c>
      <c r="M28" s="4">
        <f t="shared" si="3"/>
        <v>36432.5</v>
      </c>
    </row>
    <row r="29" spans="1:13" ht="32" customHeight="1" x14ac:dyDescent="0.35">
      <c r="A29" s="3">
        <v>9</v>
      </c>
      <c r="B29" s="2" t="s">
        <v>63</v>
      </c>
      <c r="C29" s="2" t="s">
        <v>64</v>
      </c>
      <c r="D29" s="3" t="s">
        <v>46</v>
      </c>
      <c r="E29" s="3" t="s">
        <v>47</v>
      </c>
      <c r="F29" s="3">
        <v>3</v>
      </c>
      <c r="G29" s="4">
        <v>16800</v>
      </c>
      <c r="H29" s="5">
        <v>0.04</v>
      </c>
      <c r="I29" s="4">
        <f t="shared" si="0"/>
        <v>48384</v>
      </c>
      <c r="J29" s="5">
        <v>0.18</v>
      </c>
      <c r="K29" s="4">
        <f t="shared" si="1"/>
        <v>4354.5599999999995</v>
      </c>
      <c r="L29" s="4">
        <f t="shared" si="2"/>
        <v>4354.5599999999995</v>
      </c>
      <c r="M29" s="4">
        <f t="shared" si="3"/>
        <v>57093.119999999995</v>
      </c>
    </row>
    <row r="30" spans="1:13" ht="32" customHeight="1" x14ac:dyDescent="0.35">
      <c r="A30" s="3">
        <v>10</v>
      </c>
      <c r="B30" s="2" t="s">
        <v>65</v>
      </c>
      <c r="C30" s="2" t="s">
        <v>66</v>
      </c>
      <c r="D30" s="3" t="s">
        <v>46</v>
      </c>
      <c r="E30" s="3" t="s">
        <v>47</v>
      </c>
      <c r="F30" s="3">
        <v>1</v>
      </c>
      <c r="G30" s="4">
        <v>28500</v>
      </c>
      <c r="H30" s="5">
        <v>0.05</v>
      </c>
      <c r="I30" s="4">
        <f t="shared" si="0"/>
        <v>27075</v>
      </c>
      <c r="J30" s="5">
        <v>0.18</v>
      </c>
      <c r="K30" s="4">
        <f t="shared" si="1"/>
        <v>2436.75</v>
      </c>
      <c r="L30" s="4">
        <f t="shared" si="2"/>
        <v>2436.75</v>
      </c>
      <c r="M30" s="4">
        <f t="shared" si="3"/>
        <v>31948.5</v>
      </c>
    </row>
    <row r="31" spans="1:13" ht="32" customHeight="1" x14ac:dyDescent="0.35">
      <c r="A31" s="3">
        <v>11</v>
      </c>
      <c r="B31" s="2" t="s">
        <v>67</v>
      </c>
      <c r="C31" s="2" t="s">
        <v>68</v>
      </c>
      <c r="D31" s="3" t="s">
        <v>46</v>
      </c>
      <c r="E31" s="3" t="s">
        <v>47</v>
      </c>
      <c r="F31" s="3">
        <v>4</v>
      </c>
      <c r="G31" s="4">
        <v>7900</v>
      </c>
      <c r="H31" s="5">
        <v>0.02</v>
      </c>
      <c r="I31" s="4">
        <f t="shared" si="0"/>
        <v>30968</v>
      </c>
      <c r="J31" s="5">
        <v>0.18</v>
      </c>
      <c r="K31" s="4">
        <f t="shared" si="1"/>
        <v>2787.12</v>
      </c>
      <c r="L31" s="4">
        <f t="shared" si="2"/>
        <v>2787.12</v>
      </c>
      <c r="M31" s="4">
        <f t="shared" si="3"/>
        <v>36542.240000000005</v>
      </c>
    </row>
    <row r="32" spans="1:13" ht="32" customHeight="1" x14ac:dyDescent="0.35">
      <c r="A32" s="3">
        <v>12</v>
      </c>
      <c r="B32" s="2" t="s">
        <v>69</v>
      </c>
      <c r="C32" s="2" t="s">
        <v>70</v>
      </c>
      <c r="D32" s="3" t="s">
        <v>71</v>
      </c>
      <c r="E32" s="3" t="s">
        <v>72</v>
      </c>
      <c r="F32" s="3">
        <v>1</v>
      </c>
      <c r="G32" s="4">
        <v>13500</v>
      </c>
      <c r="H32" s="5">
        <v>0</v>
      </c>
      <c r="I32" s="4">
        <f t="shared" si="0"/>
        <v>13500</v>
      </c>
      <c r="J32" s="5">
        <v>0.18</v>
      </c>
      <c r="K32" s="4">
        <f t="shared" si="1"/>
        <v>1215</v>
      </c>
      <c r="L32" s="4">
        <f t="shared" si="2"/>
        <v>1215</v>
      </c>
      <c r="M32" s="4">
        <f t="shared" si="3"/>
        <v>15930</v>
      </c>
    </row>
    <row r="33" spans="1:13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2" customHeight="1" x14ac:dyDescent="0.35">
      <c r="A34" s="1"/>
      <c r="B34" s="1"/>
      <c r="C34" s="1"/>
      <c r="D34" s="1"/>
      <c r="E34" s="1"/>
      <c r="F34" s="1"/>
      <c r="G34" s="1"/>
      <c r="H34" s="1"/>
      <c r="I34" s="10" t="s">
        <v>73</v>
      </c>
      <c r="J34" s="9"/>
      <c r="K34" s="9"/>
      <c r="L34" s="8">
        <f>SUMPRODUCT(F21:F32,G21:G32)</f>
        <v>493000</v>
      </c>
      <c r="M34" s="9"/>
    </row>
    <row r="35" spans="1:13" ht="22" customHeight="1" x14ac:dyDescent="0.35">
      <c r="A35" s="1"/>
      <c r="B35" s="1"/>
      <c r="C35" s="1"/>
      <c r="D35" s="1"/>
      <c r="E35" s="1"/>
      <c r="F35" s="1"/>
      <c r="G35" s="1"/>
      <c r="H35" s="1"/>
      <c r="I35" s="10" t="s">
        <v>74</v>
      </c>
      <c r="J35" s="9"/>
      <c r="K35" s="9"/>
      <c r="L35" s="8">
        <f>SUMPRODUCT(F21:F32,G21:G32,H21:H32)</f>
        <v>17215</v>
      </c>
      <c r="M35" s="9"/>
    </row>
    <row r="36" spans="1:13" ht="22" customHeight="1" x14ac:dyDescent="0.35">
      <c r="A36" s="1"/>
      <c r="B36" s="1"/>
      <c r="C36" s="1"/>
      <c r="D36" s="1"/>
      <c r="E36" s="1"/>
      <c r="F36" s="1"/>
      <c r="G36" s="1"/>
      <c r="H36" s="1"/>
      <c r="I36" s="10" t="s">
        <v>75</v>
      </c>
      <c r="J36" s="9"/>
      <c r="K36" s="9"/>
      <c r="L36" s="8">
        <f>SUM(I21:I32)</f>
        <v>475785</v>
      </c>
      <c r="M36" s="9"/>
    </row>
    <row r="37" spans="1:13" ht="22" customHeight="1" x14ac:dyDescent="0.35">
      <c r="A37" s="1"/>
      <c r="B37" s="1"/>
      <c r="C37" s="1"/>
      <c r="D37" s="1"/>
      <c r="E37" s="1"/>
      <c r="F37" s="1"/>
      <c r="G37" s="1"/>
      <c r="H37" s="1"/>
      <c r="I37" s="10" t="s">
        <v>76</v>
      </c>
      <c r="J37" s="9"/>
      <c r="K37" s="9"/>
      <c r="L37" s="8">
        <f>SUM(K21:K32)</f>
        <v>42820.65</v>
      </c>
      <c r="M37" s="9"/>
    </row>
    <row r="38" spans="1:13" ht="22" customHeight="1" x14ac:dyDescent="0.35">
      <c r="A38" s="1"/>
      <c r="B38" s="1"/>
      <c r="C38" s="1"/>
      <c r="D38" s="1"/>
      <c r="E38" s="1"/>
      <c r="F38" s="1"/>
      <c r="G38" s="1"/>
      <c r="H38" s="1"/>
      <c r="I38" s="10" t="s">
        <v>77</v>
      </c>
      <c r="J38" s="9"/>
      <c r="K38" s="9"/>
      <c r="L38" s="8">
        <f>SUM(L21:L32)</f>
        <v>42820.65</v>
      </c>
      <c r="M38" s="9"/>
    </row>
    <row r="39" spans="1:13" ht="22" customHeight="1" x14ac:dyDescent="0.35">
      <c r="A39" s="1"/>
      <c r="B39" s="1"/>
      <c r="C39" s="1"/>
      <c r="D39" s="1"/>
      <c r="E39" s="1"/>
      <c r="F39" s="1"/>
      <c r="G39" s="1"/>
      <c r="H39" s="1"/>
      <c r="I39" s="10" t="s">
        <v>78</v>
      </c>
      <c r="J39" s="9"/>
      <c r="K39" s="9"/>
      <c r="L39" s="8">
        <v>0</v>
      </c>
      <c r="M39" s="9"/>
    </row>
    <row r="40" spans="1:13" ht="22" customHeight="1" x14ac:dyDescent="0.35">
      <c r="A40" s="1"/>
      <c r="B40" s="1"/>
      <c r="C40" s="1"/>
      <c r="D40" s="1"/>
      <c r="E40" s="1"/>
      <c r="F40" s="1"/>
      <c r="G40" s="1"/>
      <c r="H40" s="1"/>
      <c r="I40" s="10" t="s">
        <v>79</v>
      </c>
      <c r="J40" s="9"/>
      <c r="K40" s="9"/>
      <c r="L40" s="8">
        <v>0</v>
      </c>
      <c r="M40" s="9"/>
    </row>
    <row r="41" spans="1:13" ht="22" customHeight="1" x14ac:dyDescent="0.35">
      <c r="A41" s="1"/>
      <c r="B41" s="1"/>
      <c r="C41" s="1"/>
      <c r="D41" s="1"/>
      <c r="E41" s="1"/>
      <c r="F41" s="1"/>
      <c r="G41" s="1"/>
      <c r="H41" s="1"/>
      <c r="I41" s="10" t="s">
        <v>80</v>
      </c>
      <c r="J41" s="9"/>
      <c r="K41" s="9"/>
      <c r="L41" s="8">
        <f>ROUND(SUM(M21:M32),0)-SUM(M21:M32)</f>
        <v>-0.30000000004656613</v>
      </c>
      <c r="M41" s="9"/>
    </row>
    <row r="42" spans="1:13" ht="22" customHeight="1" x14ac:dyDescent="0.35">
      <c r="A42" s="1"/>
      <c r="B42" s="1"/>
      <c r="C42" s="1"/>
      <c r="D42" s="1"/>
      <c r="E42" s="1"/>
      <c r="F42" s="1"/>
      <c r="G42" s="1"/>
      <c r="H42" s="1"/>
      <c r="I42" s="29" t="s">
        <v>81</v>
      </c>
      <c r="J42" s="30"/>
      <c r="K42" s="30"/>
      <c r="L42" s="31">
        <f>SUM(M21:M32)+ROUND(SUM(M21:M32),0)-SUM(M21:M32)</f>
        <v>561426</v>
      </c>
      <c r="M42" s="30"/>
    </row>
    <row r="43" spans="1:13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30" customHeight="1" x14ac:dyDescent="0.35">
      <c r="A44" s="19" t="s">
        <v>82</v>
      </c>
      <c r="B44" s="17"/>
      <c r="C44" s="17"/>
      <c r="D44" s="33" t="s">
        <v>83</v>
      </c>
      <c r="E44" s="32"/>
      <c r="F44" s="32"/>
      <c r="G44" s="32"/>
      <c r="H44" s="32"/>
      <c r="I44" s="32"/>
      <c r="J44" s="32"/>
      <c r="K44" s="32"/>
      <c r="L44" s="32"/>
      <c r="M44" s="32"/>
    </row>
    <row r="45" spans="1:13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5">
      <c r="A46" s="21" t="s">
        <v>84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24" customHeight="1" x14ac:dyDescent="0.35">
      <c r="A47" s="11" t="s">
        <v>85</v>
      </c>
      <c r="B47" s="6"/>
      <c r="C47" s="6" t="s">
        <v>86</v>
      </c>
      <c r="D47" s="6"/>
      <c r="E47" s="6"/>
      <c r="F47" s="6"/>
      <c r="G47" s="11" t="s">
        <v>87</v>
      </c>
      <c r="H47" s="6"/>
      <c r="I47" s="6" t="s">
        <v>112</v>
      </c>
      <c r="J47" s="6"/>
      <c r="K47" s="6"/>
      <c r="L47" s="6"/>
      <c r="M47" s="6"/>
    </row>
    <row r="48" spans="1:13" ht="24" customHeight="1" x14ac:dyDescent="0.35">
      <c r="A48" s="11" t="s">
        <v>88</v>
      </c>
      <c r="B48" s="6"/>
      <c r="C48" s="6" t="s">
        <v>89</v>
      </c>
      <c r="D48" s="6"/>
      <c r="E48" s="6"/>
      <c r="F48" s="6"/>
      <c r="G48" s="11" t="s">
        <v>90</v>
      </c>
      <c r="H48" s="6"/>
      <c r="I48" s="6" t="s">
        <v>91</v>
      </c>
      <c r="J48" s="6"/>
      <c r="K48" s="6"/>
      <c r="L48" s="6"/>
      <c r="M48" s="6"/>
    </row>
    <row r="49" spans="1:13" ht="24" customHeight="1" x14ac:dyDescent="0.35">
      <c r="A49" s="11" t="s">
        <v>92</v>
      </c>
      <c r="B49" s="6"/>
      <c r="C49" s="6" t="s">
        <v>114</v>
      </c>
      <c r="D49" s="6"/>
      <c r="E49" s="6"/>
      <c r="F49" s="6"/>
      <c r="G49" s="11" t="s">
        <v>17</v>
      </c>
      <c r="H49" s="6"/>
      <c r="I49" s="6" t="s">
        <v>93</v>
      </c>
      <c r="J49" s="6"/>
      <c r="K49" s="6"/>
      <c r="L49" s="6"/>
      <c r="M49" s="6"/>
    </row>
    <row r="50" spans="1:13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5">
      <c r="A51" s="21" t="s">
        <v>94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28" customHeight="1" x14ac:dyDescent="0.35">
      <c r="A52" s="6" t="s">
        <v>95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28" customHeight="1" x14ac:dyDescent="0.35">
      <c r="A53" s="6" t="s">
        <v>96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28" customHeight="1" x14ac:dyDescent="0.35">
      <c r="A54" s="6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28" customHeight="1" x14ac:dyDescent="0.35">
      <c r="A55" s="6" t="s">
        <v>98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28" customHeight="1" x14ac:dyDescent="0.35">
      <c r="A56" s="6" t="s">
        <v>99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28" customHeight="1" x14ac:dyDescent="0.35">
      <c r="A57" s="6" t="s">
        <v>100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28" customHeight="1" x14ac:dyDescent="0.35">
      <c r="A58" s="6" t="s">
        <v>101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30" customHeight="1" x14ac:dyDescent="0.35">
      <c r="A60" s="18" t="s">
        <v>102</v>
      </c>
      <c r="B60" s="17"/>
      <c r="C60" s="17"/>
      <c r="D60" s="17"/>
      <c r="E60" s="18" t="s">
        <v>103</v>
      </c>
      <c r="F60" s="17"/>
      <c r="G60" s="17"/>
      <c r="H60" s="17"/>
      <c r="I60" s="18" t="s">
        <v>115</v>
      </c>
      <c r="J60" s="17"/>
      <c r="K60" s="17"/>
      <c r="L60" s="17"/>
      <c r="M60" s="17"/>
    </row>
    <row r="61" spans="1:13" ht="30" customHeight="1" x14ac:dyDescent="0.3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30" customHeight="1" x14ac:dyDescent="0.3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35">
      <c r="A64" s="21" t="s">
        <v>104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30" customHeight="1" x14ac:dyDescent="0.35">
      <c r="A65" s="6" t="s">
        <v>105</v>
      </c>
      <c r="B65" s="17"/>
      <c r="C65" s="17"/>
      <c r="D65" s="17"/>
      <c r="E65" s="17"/>
      <c r="F65" s="17"/>
      <c r="G65" s="6" t="s">
        <v>106</v>
      </c>
      <c r="H65" s="17"/>
      <c r="I65" s="17"/>
      <c r="J65" s="17"/>
      <c r="K65" s="17"/>
      <c r="L65" s="17"/>
      <c r="M65" s="17"/>
    </row>
    <row r="66" spans="1:13" ht="30" customHeight="1" x14ac:dyDescent="0.3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8" spans="1:13" x14ac:dyDescent="0.35">
      <c r="A68" s="15" t="s">
        <v>107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85">
    <mergeCell ref="H10:I10"/>
    <mergeCell ref="C13:F13"/>
    <mergeCell ref="A58:M58"/>
    <mergeCell ref="A64:M64"/>
    <mergeCell ref="L39:M39"/>
    <mergeCell ref="G18:H18"/>
    <mergeCell ref="A51:M51"/>
    <mergeCell ref="G49:H49"/>
    <mergeCell ref="A54:M54"/>
    <mergeCell ref="A56:M56"/>
    <mergeCell ref="A49:B49"/>
    <mergeCell ref="J12:M12"/>
    <mergeCell ref="I49:M49"/>
    <mergeCell ref="A53:M53"/>
    <mergeCell ref="C18:F18"/>
    <mergeCell ref="I60:M62"/>
    <mergeCell ref="A1:C4"/>
    <mergeCell ref="L38:M38"/>
    <mergeCell ref="A60:D62"/>
    <mergeCell ref="A65:F66"/>
    <mergeCell ref="I34:K34"/>
    <mergeCell ref="A17:B17"/>
    <mergeCell ref="C10:F10"/>
    <mergeCell ref="H13:I13"/>
    <mergeCell ref="A16:M16"/>
    <mergeCell ref="L40:M40"/>
    <mergeCell ref="I17:M17"/>
    <mergeCell ref="I36:K36"/>
    <mergeCell ref="H9:M9"/>
    <mergeCell ref="A48:B48"/>
    <mergeCell ref="C17:F17"/>
    <mergeCell ref="A11:B11"/>
    <mergeCell ref="D3:M3"/>
    <mergeCell ref="I37:K37"/>
    <mergeCell ref="G48:H48"/>
    <mergeCell ref="A6:M7"/>
    <mergeCell ref="I47:M47"/>
    <mergeCell ref="L42:M42"/>
    <mergeCell ref="C14:F14"/>
    <mergeCell ref="J10:M10"/>
    <mergeCell ref="H11:I11"/>
    <mergeCell ref="A44:C44"/>
    <mergeCell ref="A9:F9"/>
    <mergeCell ref="A46:M46"/>
    <mergeCell ref="H12:I12"/>
    <mergeCell ref="A10:B10"/>
    <mergeCell ref="J11:M11"/>
    <mergeCell ref="H14:I14"/>
    <mergeCell ref="A68:M68"/>
    <mergeCell ref="D44:M44"/>
    <mergeCell ref="I39:K39"/>
    <mergeCell ref="G65:M66"/>
    <mergeCell ref="A12:B12"/>
    <mergeCell ref="I38:K38"/>
    <mergeCell ref="L35:M35"/>
    <mergeCell ref="A14:B14"/>
    <mergeCell ref="I40:K40"/>
    <mergeCell ref="C47:F47"/>
    <mergeCell ref="I48:M48"/>
    <mergeCell ref="C12:F12"/>
    <mergeCell ref="A57:M57"/>
    <mergeCell ref="I41:K41"/>
    <mergeCell ref="C48:F48"/>
    <mergeCell ref="E60:H62"/>
    <mergeCell ref="I42:K42"/>
    <mergeCell ref="C49:F49"/>
    <mergeCell ref="A47:B47"/>
    <mergeCell ref="L41:M41"/>
    <mergeCell ref="G47:H47"/>
    <mergeCell ref="A55:M55"/>
    <mergeCell ref="C11:F11"/>
    <mergeCell ref="L36:M36"/>
    <mergeCell ref="D1:M1"/>
    <mergeCell ref="I35:K35"/>
    <mergeCell ref="J14:M14"/>
    <mergeCell ref="A18:B18"/>
    <mergeCell ref="I18:M18"/>
    <mergeCell ref="J13:M13"/>
    <mergeCell ref="D2:M2"/>
    <mergeCell ref="L34:M34"/>
    <mergeCell ref="A13:B13"/>
    <mergeCell ref="D4:M4"/>
    <mergeCell ref="L37:M37"/>
    <mergeCell ref="G17:H17"/>
    <mergeCell ref="A52:M52"/>
  </mergeCells>
  <dataValidations count="3">
    <dataValidation type="list" sqref="E21:E32" xr:uid="{00000000-0002-0000-0000-000000000000}">
      <formula1>"Nos,Set,Job,Hour,Day,Month,Service,Meter,Sq.Ft"</formula1>
    </dataValidation>
    <dataValidation type="list" sqref="J21:J32" xr:uid="{00000000-0002-0000-0000-000001000000}">
      <formula1>"0%,5%,12%,18%,28%"</formula1>
    </dataValidation>
    <dataValidation type="list" sqref="J13" xr:uid="{00000000-0002-0000-0000-000002000000}">
      <formula1>"50% advance, 50% before delivery,100% advance,30% advance,70% before delivery,Credit 15 days"</formula1>
    </dataValidation>
  </dataValidations>
  <printOptions horizontalCentered="1"/>
  <pageMargins left="0.25" right="0.25" top="0.35" bottom="0.35" header="0.15" footer="0.15"/>
  <pageSetup paperSize="9" fitToHeight="0" orientation="portrait"/>
  <headerFooter>
    <oddFooter>&amp;C&amp;8 Office Furniture Quotation |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Quotation</vt:lpstr>
      <vt:lpstr>Quotation!Print_Area</vt:lpstr>
      <vt:lpstr>Quotation!Print_Titles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2026-09-11T16:26:25Z</dcterms:created>
  <dcterms:modified xsi:type="dcterms:W3CDTF">2026-09-12T02:05:48Z</dcterms:modified>
</cp:coreProperties>
</file>