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for upload template\New folder\"/>
    </mc:Choice>
  </mc:AlternateContent>
  <xr:revisionPtr revIDLastSave="0" documentId="13_ncr:1_{F3D85098-4947-403F-BC15-AAECD1D5F040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Sales Report" sheetId="1" r:id="rId1"/>
    <sheet name="Dashboard" sheetId="2" r:id="rId2"/>
    <sheet name="Instructions" sheetId="3" r:id="rId3"/>
    <sheet name="Sheet1" sheetId="4" r:id="rId4"/>
  </sheets>
  <definedNames>
    <definedName name="_xlnm._FilterDatabase" localSheetId="0" hidden="1">'Sales Report'!$A$9:$N$19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1" i="2" l="1"/>
  <c r="B20" i="2"/>
  <c r="B19" i="2"/>
  <c r="B18" i="2"/>
  <c r="C14" i="2"/>
  <c r="B14" i="2"/>
  <c r="C13" i="2"/>
  <c r="C12" i="2"/>
  <c r="C11" i="2"/>
  <c r="C10" i="2"/>
  <c r="C9" i="2"/>
  <c r="H20" i="1"/>
  <c r="G4" i="2" s="1"/>
  <c r="L19" i="1"/>
  <c r="M19" i="1" s="1"/>
  <c r="L18" i="1"/>
  <c r="M18" i="1" s="1"/>
  <c r="L17" i="1"/>
  <c r="M17" i="1" s="1"/>
  <c r="L16" i="1"/>
  <c r="M16" i="1" s="1"/>
  <c r="B13" i="2" s="1"/>
  <c r="L15" i="1"/>
  <c r="M15" i="1" s="1"/>
  <c r="L14" i="1"/>
  <c r="M14" i="1" s="1"/>
  <c r="L13" i="1"/>
  <c r="M13" i="1" s="1"/>
  <c r="B12" i="2" s="1"/>
  <c r="L12" i="1"/>
  <c r="M12" i="1" s="1"/>
  <c r="B9" i="2" s="1"/>
  <c r="L11" i="1"/>
  <c r="L10" i="1"/>
  <c r="G5" i="1"/>
  <c r="L20" i="1" l="1"/>
  <c r="A4" i="2" s="1"/>
  <c r="A5" i="1"/>
  <c r="M11" i="1"/>
  <c r="B11" i="2" s="1"/>
  <c r="M10" i="1"/>
  <c r="D5" i="1" l="1"/>
  <c r="B10" i="2"/>
  <c r="J5" i="1"/>
  <c r="M20" i="1"/>
  <c r="D4" i="2" s="1"/>
</calcChain>
</file>

<file path=xl/sharedStrings.xml><?xml version="1.0" encoding="utf-8"?>
<sst xmlns="http://schemas.openxmlformats.org/spreadsheetml/2006/main" count="116" uniqueCount="82">
  <si>
    <t>MONTHLY SALES REPORT</t>
  </si>
  <si>
    <t>Track monthly sales transactions, revenue, discounts, tax, and payment status</t>
  </si>
  <si>
    <t>Total Sales</t>
  </si>
  <si>
    <t>Net Sales</t>
  </si>
  <si>
    <t>Orders</t>
  </si>
  <si>
    <t>Avg. Order Value</t>
  </si>
  <si>
    <t>S.N.</t>
  </si>
  <si>
    <t>Order ID</t>
  </si>
  <si>
    <t>Date</t>
  </si>
  <si>
    <t>Customer Name</t>
  </si>
  <si>
    <t>Product</t>
  </si>
  <si>
    <t>Category</t>
  </si>
  <si>
    <t>Salesperson</t>
  </si>
  <si>
    <t>Quantity</t>
  </si>
  <si>
    <t>Unit Price</t>
  </si>
  <si>
    <t>Discount %</t>
  </si>
  <si>
    <t>Tax %</t>
  </si>
  <si>
    <t>Gross Sales</t>
  </si>
  <si>
    <t>Payment Status</t>
  </si>
  <si>
    <t>ORD-1001</t>
  </si>
  <si>
    <t>Aarav Enterprises</t>
  </si>
  <si>
    <t>Office Chairs</t>
  </si>
  <si>
    <t>Furniture</t>
  </si>
  <si>
    <t>Rahul</t>
  </si>
  <si>
    <t>ORD-1002</t>
  </si>
  <si>
    <t>Sharma Traders</t>
  </si>
  <si>
    <t>Printer Paper</t>
  </si>
  <si>
    <t>Stationery</t>
  </si>
  <si>
    <t>Priya</t>
  </si>
  <si>
    <t>ORD-1003</t>
  </si>
  <si>
    <t>Neelam Services</t>
  </si>
  <si>
    <t>Laser Printer</t>
  </si>
  <si>
    <t>Electronics</t>
  </si>
  <si>
    <t>Amit</t>
  </si>
  <si>
    <t>ORD-1004</t>
  </si>
  <si>
    <t>Verma Solutions</t>
  </si>
  <si>
    <t>Laptop Stand</t>
  </si>
  <si>
    <t>Accessories</t>
  </si>
  <si>
    <t>ORD-1005</t>
  </si>
  <si>
    <t>Bright Academy</t>
  </si>
  <si>
    <t>Projector</t>
  </si>
  <si>
    <t>ORD-1006</t>
  </si>
  <si>
    <t>Shree Retail</t>
  </si>
  <si>
    <t>Keyboard &amp; Mouse</t>
  </si>
  <si>
    <t>ORD-1007</t>
  </si>
  <si>
    <t>Metro Foods</t>
  </si>
  <si>
    <t>Billing Software</t>
  </si>
  <si>
    <t>Software</t>
  </si>
  <si>
    <t>ORD-1008</t>
  </si>
  <si>
    <t>Global Tech</t>
  </si>
  <si>
    <t>Desktop PC</t>
  </si>
  <si>
    <t>ORD-1009</t>
  </si>
  <si>
    <t>City Hospital</t>
  </si>
  <si>
    <t>Filing Cabinet</t>
  </si>
  <si>
    <t>ORD-1010</t>
  </si>
  <si>
    <t>Kumar &amp; Sons</t>
  </si>
  <si>
    <t>USB Drive</t>
  </si>
  <si>
    <t>TOTAL</t>
  </si>
  <si>
    <t>MONTHLY SALES DASHBOARD</t>
  </si>
  <si>
    <t>Total Gross Sales</t>
  </si>
  <si>
    <t>Total Net Sales</t>
  </si>
  <si>
    <t>Total Orders</t>
  </si>
  <si>
    <t>Other</t>
  </si>
  <si>
    <t>Paid</t>
  </si>
  <si>
    <t>Pending</t>
  </si>
  <si>
    <t>Partial</t>
  </si>
  <si>
    <t>Cancelled</t>
  </si>
  <si>
    <t>HOW TO USE THIS SALES REPORT</t>
  </si>
  <si>
    <t>1</t>
  </si>
  <si>
    <t>Enter each sale as a new row in the Sales Report sheet.</t>
  </si>
  <si>
    <t>2</t>
  </si>
  <si>
    <t>Use the dropdown lists for Category, Salesperson, and Payment Status.</t>
  </si>
  <si>
    <t>3</t>
  </si>
  <si>
    <t>Enter Quantity, Unit Price, Discount %, and Tax %. Gross Sales and Net Sales calculate automatically.</t>
  </si>
  <si>
    <t>4</t>
  </si>
  <si>
    <t>The Total row and Dashboard update from the transaction data.</t>
  </si>
  <si>
    <t>5</t>
  </si>
  <si>
    <t>Use the filter arrows in the header to analyze a month, salesperson, category, or payment status.</t>
  </si>
  <si>
    <t>Dashboard</t>
  </si>
  <si>
    <t>KPI Card</t>
  </si>
  <si>
    <t>Pie Chart</t>
  </si>
  <si>
    <t>Bar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</si>
</sst>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4"/>
      <color rgb="FF1F4E78"/>
      <name val="Calibri"/>
    </font>
    <font>
      <b/>
      <sz val="11"/>
      <color rgb="FF1F4E78"/>
      <name val="Calibri"/>
    </font>
    <font>
      <b/>
      <sz val="20"/>
      <color rgb="FFFFFFFF"/>
      <name val="Calibri"/>
    </font>
    <font>
      <b/>
      <sz val="16"/>
      <color rgb="FF1F4E78"/>
      <name val="Calibri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ED7D31"/>
      </patternFill>
    </fill>
    <fill>
      <patternFill patternType="solid">
        <fgColor rgb="FFFCE4D6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3" fillId="2" borderId="1" xfId="0" applyFont="1" applyFill="1" applyBorder="1"/>
    <xf numFmtId="4" fontId="0" fillId="0" borderId="1" xfId="0" applyNumberFormat="1" applyBorder="1"/>
    <xf numFmtId="0" fontId="0" fillId="0" borderId="0" xfId="0" applyAlignment="1">
      <alignment horizontal="center"/>
    </xf>
    <xf numFmtId="0" fontId="8" fillId="10" borderId="0" xfId="0" applyFont="1" applyFill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/>
    </xf>
    <xf numFmtId="4" fontId="5" fillId="6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/>
    </xf>
    <xf numFmtId="0" fontId="5" fillId="11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" fontId="4" fillId="9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" fontId="4" fillId="6" borderId="1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" fontId="7" fillId="4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4" fontId="7" fillId="6" borderId="1" xfId="0" applyNumberFormat="1" applyFont="1" applyFill="1" applyBorder="1" applyAlignment="1">
      <alignment horizontal="center"/>
    </xf>
    <xf numFmtId="0" fontId="6" fillId="11" borderId="0" xfId="0" applyFont="1" applyFill="1" applyAlignment="1">
      <alignment horizontal="center" vertical="center"/>
    </xf>
    <xf numFmtId="0" fontId="0" fillId="11" borderId="0" xfId="0" applyFill="1" applyAlignment="1">
      <alignment vertical="center"/>
    </xf>
    <xf numFmtId="0" fontId="0" fillId="0" borderId="2" xfId="0" applyBorder="1" applyAlignment="1">
      <alignment wrapText="1"/>
    </xf>
    <xf numFmtId="0" fontId="0" fillId="0" borderId="2" xfId="0" applyBorder="1"/>
    <xf numFmtId="0" fontId="1" fillId="11" borderId="0" xfId="0" applyFont="1" applyFill="1" applyAlignment="1">
      <alignment horizontal="center"/>
    </xf>
    <xf numFmtId="0" fontId="0" fillId="11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Net Sales by Category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Dashboard!$B$8</c:f>
              <c:strCache>
                <c:ptCount val="1"/>
                <c:pt idx="0">
                  <c:v>Net Sales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Dashboard!$A$9:$A$14</c:f>
              <c:strCache>
                <c:ptCount val="6"/>
                <c:pt idx="0">
                  <c:v>Electronics</c:v>
                </c:pt>
                <c:pt idx="1">
                  <c:v>Furniture</c:v>
                </c:pt>
                <c:pt idx="2">
                  <c:v>Stationery</c:v>
                </c:pt>
                <c:pt idx="3">
                  <c:v>Accessories</c:v>
                </c:pt>
                <c:pt idx="4">
                  <c:v>Software</c:v>
                </c:pt>
                <c:pt idx="5">
                  <c:v>Other</c:v>
                </c:pt>
              </c:strCache>
            </c:strRef>
          </c:cat>
          <c:val>
            <c:numRef>
              <c:f>Dashboard!$B$9:$B$14</c:f>
              <c:numCache>
                <c:formatCode>#,##0.00</c:formatCode>
                <c:ptCount val="6"/>
                <c:pt idx="0">
                  <c:v>338494.8</c:v>
                </c:pt>
                <c:pt idx="1">
                  <c:v>137068.79999999999</c:v>
                </c:pt>
                <c:pt idx="2">
                  <c:v>14084.951999999999</c:v>
                </c:pt>
                <c:pt idx="3">
                  <c:v>98036.76</c:v>
                </c:pt>
                <c:pt idx="4">
                  <c:v>43258.799999999996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96-439D-AFE4-37BF6C229F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pieChart>
        <c:varyColors val="1"/>
        <c:ser>
          <c:idx val="0"/>
          <c:order val="0"/>
          <c:tx>
            <c:strRef>
              <c:f>Dashboard!$B$17</c:f>
              <c:strCache>
                <c:ptCount val="1"/>
                <c:pt idx="0">
                  <c:v>Orders</c:v>
                </c:pt>
              </c:strCache>
            </c:strRef>
          </c:tx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Dashboard!$A$18:$A$21</c:f>
              <c:strCache>
                <c:ptCount val="4"/>
                <c:pt idx="0">
                  <c:v>Paid</c:v>
                </c:pt>
                <c:pt idx="1">
                  <c:v>Pending</c:v>
                </c:pt>
                <c:pt idx="2">
                  <c:v>Partial</c:v>
                </c:pt>
                <c:pt idx="3">
                  <c:v>Cancelled</c:v>
                </c:pt>
              </c:strCache>
            </c:strRef>
          </c:cat>
          <c:val>
            <c:numRef>
              <c:f>Dashboard!$B$18:$B$21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5B-410D-A989-3ED463A8E80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196273</xdr:colOff>
      <xdr:row>22</xdr:row>
      <xdr:rowOff>92362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46181</xdr:colOff>
      <xdr:row>22</xdr:row>
      <xdr:rowOff>46182</xdr:rowOff>
    </xdr:from>
    <xdr:ext cx="360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showGridLines="0" topLeftCell="E1" zoomScale="70" zoomScaleNormal="70" workbookViewId="0">
      <pane ySplit="9" topLeftCell="A10" activePane="bottomLeft" state="frozen"/>
      <selection pane="bottomLeft" activeCell="E9" sqref="E9:N9"/>
    </sheetView>
  </sheetViews>
  <sheetFormatPr defaultRowHeight="14.5" x14ac:dyDescent="0.35"/>
  <cols>
    <col min="1" max="1" width="7" customWidth="1"/>
    <col min="2" max="2" width="13" customWidth="1"/>
    <col min="3" max="3" width="14" customWidth="1"/>
    <col min="4" max="5" width="22" customWidth="1"/>
    <col min="6" max="6" width="16" customWidth="1"/>
    <col min="7" max="7" width="15" customWidth="1"/>
    <col min="8" max="8" width="10" customWidth="1"/>
    <col min="9" max="9" width="13" customWidth="1"/>
    <col min="10" max="10" width="12" customWidth="1"/>
    <col min="11" max="11" width="10" customWidth="1"/>
    <col min="12" max="13" width="14" customWidth="1"/>
    <col min="14" max="14" width="16" customWidth="1"/>
  </cols>
  <sheetData>
    <row r="1" spans="1:14" ht="30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5">
      <c r="A2" s="24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4" spans="1:14" x14ac:dyDescent="0.35">
      <c r="A4" s="20" t="s">
        <v>2</v>
      </c>
      <c r="B4" s="17"/>
      <c r="D4" s="16" t="s">
        <v>3</v>
      </c>
      <c r="E4" s="17"/>
      <c r="G4" s="21" t="s">
        <v>4</v>
      </c>
      <c r="H4" s="17"/>
      <c r="J4" s="22" t="s">
        <v>5</v>
      </c>
      <c r="K4" s="17"/>
    </row>
    <row r="5" spans="1:14" ht="18.5" x14ac:dyDescent="0.45">
      <c r="A5" s="26">
        <f>SUM(L10:L19)</f>
        <v>569880</v>
      </c>
      <c r="B5" s="17"/>
      <c r="D5" s="25">
        <f>SUM(M10:M19)</f>
        <v>630944.11199999985</v>
      </c>
      <c r="E5" s="17"/>
      <c r="G5" s="27">
        <f>COUNTA(B10:B19)</f>
        <v>10</v>
      </c>
      <c r="H5" s="17"/>
      <c r="J5" s="23">
        <f>IFERROR(AVERAGE(M10:M19),0)</f>
        <v>63094.411199999988</v>
      </c>
      <c r="K5" s="17"/>
    </row>
    <row r="9" spans="1:14" s="5" customFormat="1" ht="25" customHeight="1" x14ac:dyDescent="0.35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6" t="s">
        <v>16</v>
      </c>
      <c r="L9" s="6" t="s">
        <v>17</v>
      </c>
      <c r="M9" s="6" t="s">
        <v>3</v>
      </c>
      <c r="N9" s="6" t="s">
        <v>18</v>
      </c>
    </row>
    <row r="10" spans="1:14" s="4" customFormat="1" x14ac:dyDescent="0.35">
      <c r="A10" s="9">
        <v>1</v>
      </c>
      <c r="B10" s="9" t="s">
        <v>19</v>
      </c>
      <c r="C10" s="10">
        <v>46266</v>
      </c>
      <c r="D10" s="9" t="s">
        <v>20</v>
      </c>
      <c r="E10" s="9" t="s">
        <v>21</v>
      </c>
      <c r="F10" s="9" t="s">
        <v>22</v>
      </c>
      <c r="G10" s="9" t="s">
        <v>33</v>
      </c>
      <c r="H10" s="9">
        <v>12</v>
      </c>
      <c r="I10" s="11">
        <v>4800</v>
      </c>
      <c r="J10" s="12">
        <v>0.05</v>
      </c>
      <c r="K10" s="12">
        <v>0.18</v>
      </c>
      <c r="L10" s="11">
        <f t="shared" ref="L10:L19" si="0">H10*I10</f>
        <v>57600</v>
      </c>
      <c r="M10" s="11">
        <f t="shared" ref="M10:M19" si="1">L10*(1-J10)*(1+K10)</f>
        <v>64569.599999999999</v>
      </c>
      <c r="N10" s="9" t="s">
        <v>63</v>
      </c>
    </row>
    <row r="11" spans="1:14" s="4" customFormat="1" x14ac:dyDescent="0.35">
      <c r="A11" s="9">
        <v>2</v>
      </c>
      <c r="B11" s="9" t="s">
        <v>24</v>
      </c>
      <c r="C11" s="10">
        <v>46268</v>
      </c>
      <c r="D11" s="9" t="s">
        <v>25</v>
      </c>
      <c r="E11" s="9" t="s">
        <v>26</v>
      </c>
      <c r="F11" s="9" t="s">
        <v>27</v>
      </c>
      <c r="G11" s="9" t="s">
        <v>28</v>
      </c>
      <c r="H11" s="9">
        <v>42</v>
      </c>
      <c r="I11" s="11">
        <v>290</v>
      </c>
      <c r="J11" s="12">
        <v>0.02</v>
      </c>
      <c r="K11" s="12">
        <v>0.18</v>
      </c>
      <c r="L11" s="11">
        <f t="shared" si="0"/>
        <v>12180</v>
      </c>
      <c r="M11" s="11">
        <f t="shared" si="1"/>
        <v>14084.951999999999</v>
      </c>
      <c r="N11" s="9"/>
    </row>
    <row r="12" spans="1:14" s="4" customFormat="1" x14ac:dyDescent="0.35">
      <c r="A12" s="9">
        <v>3</v>
      </c>
      <c r="B12" s="9" t="s">
        <v>29</v>
      </c>
      <c r="C12" s="10">
        <v>46270</v>
      </c>
      <c r="D12" s="9" t="s">
        <v>30</v>
      </c>
      <c r="E12" s="9" t="s">
        <v>31</v>
      </c>
      <c r="F12" s="9" t="s">
        <v>32</v>
      </c>
      <c r="G12" s="9" t="s">
        <v>33</v>
      </c>
      <c r="H12" s="9">
        <v>3</v>
      </c>
      <c r="I12" s="11">
        <v>19000</v>
      </c>
      <c r="J12" s="12">
        <v>0.08</v>
      </c>
      <c r="K12" s="12">
        <v>0.18</v>
      </c>
      <c r="L12" s="11">
        <f t="shared" si="0"/>
        <v>57000</v>
      </c>
      <c r="M12" s="11">
        <f t="shared" si="1"/>
        <v>61879.199999999997</v>
      </c>
      <c r="N12" s="9"/>
    </row>
    <row r="13" spans="1:14" s="4" customFormat="1" x14ac:dyDescent="0.35">
      <c r="A13" s="9">
        <v>4</v>
      </c>
      <c r="B13" s="9" t="s">
        <v>34</v>
      </c>
      <c r="C13" s="10">
        <v>46272</v>
      </c>
      <c r="D13" s="9" t="s">
        <v>35</v>
      </c>
      <c r="E13" s="9" t="s">
        <v>36</v>
      </c>
      <c r="F13" s="9" t="s">
        <v>37</v>
      </c>
      <c r="G13" s="9" t="s">
        <v>23</v>
      </c>
      <c r="H13" s="9">
        <v>15</v>
      </c>
      <c r="I13" s="11">
        <v>2300</v>
      </c>
      <c r="J13" s="12">
        <v>0.05</v>
      </c>
      <c r="K13" s="12">
        <v>0.18</v>
      </c>
      <c r="L13" s="11">
        <f t="shared" si="0"/>
        <v>34500</v>
      </c>
      <c r="M13" s="11">
        <f t="shared" si="1"/>
        <v>38674.5</v>
      </c>
      <c r="N13" s="9"/>
    </row>
    <row r="14" spans="1:14" s="4" customFormat="1" x14ac:dyDescent="0.35">
      <c r="A14" s="9">
        <v>5</v>
      </c>
      <c r="B14" s="9" t="s">
        <v>38</v>
      </c>
      <c r="C14" s="10">
        <v>46274</v>
      </c>
      <c r="D14" s="9" t="s">
        <v>39</v>
      </c>
      <c r="E14" s="9" t="s">
        <v>40</v>
      </c>
      <c r="F14" s="9" t="s">
        <v>32</v>
      </c>
      <c r="G14" s="9" t="s">
        <v>28</v>
      </c>
      <c r="H14" s="9">
        <v>2</v>
      </c>
      <c r="I14" s="11">
        <v>30000</v>
      </c>
      <c r="J14" s="12">
        <v>0.1</v>
      </c>
      <c r="K14" s="12">
        <v>0.18</v>
      </c>
      <c r="L14" s="11">
        <f t="shared" si="0"/>
        <v>60000</v>
      </c>
      <c r="M14" s="11">
        <f t="shared" si="1"/>
        <v>63720</v>
      </c>
      <c r="N14" s="9"/>
    </row>
    <row r="15" spans="1:14" s="4" customFormat="1" x14ac:dyDescent="0.35">
      <c r="A15" s="9">
        <v>6</v>
      </c>
      <c r="B15" s="9" t="s">
        <v>41</v>
      </c>
      <c r="C15" s="10">
        <v>46277</v>
      </c>
      <c r="D15" s="9" t="s">
        <v>42</v>
      </c>
      <c r="E15" s="9" t="s">
        <v>43</v>
      </c>
      <c r="F15" s="9" t="s">
        <v>37</v>
      </c>
      <c r="G15" s="9" t="s">
        <v>33</v>
      </c>
      <c r="H15" s="9">
        <v>18</v>
      </c>
      <c r="I15" s="11">
        <v>1450</v>
      </c>
      <c r="J15" s="12">
        <v>0.03</v>
      </c>
      <c r="K15" s="12">
        <v>0.18</v>
      </c>
      <c r="L15" s="11">
        <f t="shared" si="0"/>
        <v>26100</v>
      </c>
      <c r="M15" s="11">
        <f t="shared" si="1"/>
        <v>29874.059999999998</v>
      </c>
      <c r="N15" s="9"/>
    </row>
    <row r="16" spans="1:14" s="4" customFormat="1" x14ac:dyDescent="0.35">
      <c r="A16" s="9">
        <v>7</v>
      </c>
      <c r="B16" s="9" t="s">
        <v>44</v>
      </c>
      <c r="C16" s="10">
        <v>46280</v>
      </c>
      <c r="D16" s="9" t="s">
        <v>45</v>
      </c>
      <c r="E16" s="9" t="s">
        <v>46</v>
      </c>
      <c r="F16" s="9" t="s">
        <v>47</v>
      </c>
      <c r="G16" s="9" t="s">
        <v>23</v>
      </c>
      <c r="H16" s="9">
        <v>5</v>
      </c>
      <c r="I16" s="11">
        <v>7800</v>
      </c>
      <c r="J16" s="12">
        <v>0.06</v>
      </c>
      <c r="K16" s="12">
        <v>0.18</v>
      </c>
      <c r="L16" s="11">
        <f t="shared" si="0"/>
        <v>39000</v>
      </c>
      <c r="M16" s="11">
        <f t="shared" si="1"/>
        <v>43258.799999999996</v>
      </c>
      <c r="N16" s="9"/>
    </row>
    <row r="17" spans="1:14" s="4" customFormat="1" x14ac:dyDescent="0.35">
      <c r="A17" s="9">
        <v>8</v>
      </c>
      <c r="B17" s="9" t="s">
        <v>48</v>
      </c>
      <c r="C17" s="10">
        <v>46283</v>
      </c>
      <c r="D17" s="9" t="s">
        <v>49</v>
      </c>
      <c r="E17" s="9" t="s">
        <v>50</v>
      </c>
      <c r="F17" s="9" t="s">
        <v>32</v>
      </c>
      <c r="G17" s="9" t="s">
        <v>28</v>
      </c>
      <c r="H17" s="9">
        <v>4</v>
      </c>
      <c r="I17" s="11">
        <v>48500</v>
      </c>
      <c r="J17" s="12">
        <v>7.0000000000000007E-2</v>
      </c>
      <c r="K17" s="12">
        <v>0.18</v>
      </c>
      <c r="L17" s="11">
        <f t="shared" si="0"/>
        <v>194000</v>
      </c>
      <c r="M17" s="11">
        <f t="shared" si="1"/>
        <v>212895.59999999998</v>
      </c>
      <c r="N17" s="9"/>
    </row>
    <row r="18" spans="1:14" s="4" customFormat="1" x14ac:dyDescent="0.35">
      <c r="A18" s="9">
        <v>9</v>
      </c>
      <c r="B18" s="9" t="s">
        <v>51</v>
      </c>
      <c r="C18" s="10">
        <v>46287</v>
      </c>
      <c r="D18" s="9" t="s">
        <v>52</v>
      </c>
      <c r="E18" s="9" t="s">
        <v>53</v>
      </c>
      <c r="F18" s="9" t="s">
        <v>22</v>
      </c>
      <c r="G18" s="9" t="s">
        <v>33</v>
      </c>
      <c r="H18" s="9">
        <v>8</v>
      </c>
      <c r="I18" s="11">
        <v>8000</v>
      </c>
      <c r="J18" s="12">
        <v>0.04</v>
      </c>
      <c r="K18" s="12">
        <v>0.18</v>
      </c>
      <c r="L18" s="11">
        <f t="shared" si="0"/>
        <v>64000</v>
      </c>
      <c r="M18" s="11">
        <f t="shared" si="1"/>
        <v>72499.199999999997</v>
      </c>
      <c r="N18" s="9"/>
    </row>
    <row r="19" spans="1:14" s="4" customFormat="1" x14ac:dyDescent="0.35">
      <c r="A19" s="9">
        <v>10</v>
      </c>
      <c r="B19" s="9" t="s">
        <v>54</v>
      </c>
      <c r="C19" s="10">
        <v>46291</v>
      </c>
      <c r="D19" s="9" t="s">
        <v>55</v>
      </c>
      <c r="E19" s="9" t="s">
        <v>56</v>
      </c>
      <c r="F19" s="9" t="s">
        <v>37</v>
      </c>
      <c r="G19" s="9" t="s">
        <v>23</v>
      </c>
      <c r="H19" s="9">
        <v>30</v>
      </c>
      <c r="I19" s="11">
        <v>850</v>
      </c>
      <c r="J19" s="12">
        <v>0.02</v>
      </c>
      <c r="K19" s="12">
        <v>0.18</v>
      </c>
      <c r="L19" s="11">
        <f t="shared" si="0"/>
        <v>25500</v>
      </c>
      <c r="M19" s="11">
        <f t="shared" si="1"/>
        <v>29488.199999999997</v>
      </c>
      <c r="N19" s="9"/>
    </row>
    <row r="20" spans="1:14" x14ac:dyDescent="0.35">
      <c r="A20" s="15" t="s">
        <v>57</v>
      </c>
      <c r="B20" s="15"/>
      <c r="C20" s="15"/>
      <c r="D20" s="15"/>
      <c r="E20" s="15"/>
      <c r="F20" s="15"/>
      <c r="G20" s="15"/>
      <c r="H20" s="7">
        <f>SUM(H10:H19)</f>
        <v>139</v>
      </c>
      <c r="I20" s="8"/>
      <c r="J20" s="7"/>
      <c r="K20" s="7"/>
      <c r="L20" s="8">
        <f>SUM(L10:L19)</f>
        <v>569880</v>
      </c>
      <c r="M20" s="8">
        <f>SUM(M10:M19)</f>
        <v>630944.11199999985</v>
      </c>
      <c r="N20" s="7"/>
    </row>
  </sheetData>
  <mergeCells count="11">
    <mergeCell ref="A20:G20"/>
    <mergeCell ref="D4:E4"/>
    <mergeCell ref="A1:N1"/>
    <mergeCell ref="A4:B4"/>
    <mergeCell ref="G4:H4"/>
    <mergeCell ref="J4:K4"/>
    <mergeCell ref="J5:K5"/>
    <mergeCell ref="A2:N2"/>
    <mergeCell ref="D5:E5"/>
    <mergeCell ref="A5:B5"/>
    <mergeCell ref="G5:H5"/>
  </mergeCells>
  <conditionalFormatting sqref="M10:M100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count="3">
    <dataValidation type="list" sqref="N10:N1000" xr:uid="{00000000-0002-0000-0000-000000000000}">
      <formula1>"Paid,Pending,Partial,Cancelled"</formula1>
    </dataValidation>
    <dataValidation type="list" sqref="F10:F1000" xr:uid="{00000000-0002-0000-0000-000001000000}">
      <formula1>"Electronics,Furniture,Stationery,Accessories,Software,Other"</formula1>
    </dataValidation>
    <dataValidation type="list" sqref="G10:G1000" xr:uid="{00000000-0002-0000-0000-000002000000}">
      <formula1>"Amit,Priya,Rahul,Neha,Other"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showGridLines="0" zoomScale="55" zoomScaleNormal="55" workbookViewId="0">
      <selection activeCell="F12" sqref="F12"/>
    </sheetView>
  </sheetViews>
  <sheetFormatPr defaultRowHeight="14.5" x14ac:dyDescent="0.35"/>
  <cols>
    <col min="1" max="2" width="18" customWidth="1"/>
    <col min="3" max="3" width="12" customWidth="1"/>
    <col min="4" max="4" width="4" customWidth="1"/>
    <col min="5" max="8" width="18" customWidth="1"/>
  </cols>
  <sheetData>
    <row r="1" spans="1:8" ht="34" customHeight="1" x14ac:dyDescent="0.35">
      <c r="A1" s="31" t="s">
        <v>58</v>
      </c>
      <c r="B1" s="32"/>
      <c r="C1" s="32"/>
      <c r="D1" s="32"/>
      <c r="E1" s="32"/>
      <c r="F1" s="32"/>
      <c r="G1" s="32"/>
      <c r="H1" s="32"/>
    </row>
    <row r="3" spans="1:8" x14ac:dyDescent="0.35">
      <c r="A3" s="20" t="s">
        <v>59</v>
      </c>
      <c r="B3" s="17"/>
      <c r="D3" s="16" t="s">
        <v>60</v>
      </c>
      <c r="E3" s="17"/>
      <c r="G3" s="21" t="s">
        <v>61</v>
      </c>
      <c r="H3" s="17"/>
    </row>
    <row r="4" spans="1:8" x14ac:dyDescent="0.35">
      <c r="A4" s="28">
        <f>'Sales Report'!L20</f>
        <v>569880</v>
      </c>
      <c r="B4" s="17"/>
      <c r="D4" s="30">
        <f>'Sales Report'!M20</f>
        <v>630944.11199999985</v>
      </c>
      <c r="E4" s="17"/>
      <c r="G4" s="29">
        <f>'Sales Report'!H20</f>
        <v>139</v>
      </c>
      <c r="H4" s="17"/>
    </row>
    <row r="5" spans="1:8" x14ac:dyDescent="0.35">
      <c r="A5" s="17"/>
      <c r="B5" s="17"/>
      <c r="D5" s="17"/>
      <c r="E5" s="17"/>
      <c r="G5" s="17"/>
      <c r="H5" s="17"/>
    </row>
    <row r="8" spans="1:8" x14ac:dyDescent="0.35">
      <c r="A8" s="2" t="s">
        <v>11</v>
      </c>
      <c r="B8" s="2" t="s">
        <v>3</v>
      </c>
      <c r="C8" s="2" t="s">
        <v>4</v>
      </c>
    </row>
    <row r="9" spans="1:8" x14ac:dyDescent="0.35">
      <c r="A9" s="1" t="s">
        <v>32</v>
      </c>
      <c r="B9" s="3">
        <f>SUMIF('Sales Report'!F10:F19,A9,'Sales Report'!M10:M19)</f>
        <v>338494.8</v>
      </c>
      <c r="C9" s="1">
        <f>COUNTIF('Sales Report'!F10:F19,A9)</f>
        <v>3</v>
      </c>
    </row>
    <row r="10" spans="1:8" x14ac:dyDescent="0.35">
      <c r="A10" s="1" t="s">
        <v>22</v>
      </c>
      <c r="B10" s="3">
        <f>SUMIF('Sales Report'!F10:F19,A10,'Sales Report'!M10:M19)</f>
        <v>137068.79999999999</v>
      </c>
      <c r="C10" s="1">
        <f>COUNTIF('Sales Report'!F10:F19,A10)</f>
        <v>2</v>
      </c>
    </row>
    <row r="11" spans="1:8" x14ac:dyDescent="0.35">
      <c r="A11" s="1" t="s">
        <v>27</v>
      </c>
      <c r="B11" s="3">
        <f>SUMIF('Sales Report'!F10:F19,A11,'Sales Report'!M10:M19)</f>
        <v>14084.951999999999</v>
      </c>
      <c r="C11" s="1">
        <f>COUNTIF('Sales Report'!F10:F19,A11)</f>
        <v>1</v>
      </c>
    </row>
    <row r="12" spans="1:8" x14ac:dyDescent="0.35">
      <c r="A12" s="1" t="s">
        <v>37</v>
      </c>
      <c r="B12" s="3">
        <f>SUMIF('Sales Report'!F10:F19,A12,'Sales Report'!M10:M19)</f>
        <v>98036.76</v>
      </c>
      <c r="C12" s="1">
        <f>COUNTIF('Sales Report'!F10:F19,A12)</f>
        <v>3</v>
      </c>
    </row>
    <row r="13" spans="1:8" x14ac:dyDescent="0.35">
      <c r="A13" s="1" t="s">
        <v>47</v>
      </c>
      <c r="B13" s="3">
        <f>SUMIF('Sales Report'!F10:F19,A13,'Sales Report'!M10:M19)</f>
        <v>43258.799999999996</v>
      </c>
      <c r="C13" s="1">
        <f>COUNTIF('Sales Report'!F10:F19,A13)</f>
        <v>1</v>
      </c>
    </row>
    <row r="14" spans="1:8" x14ac:dyDescent="0.35">
      <c r="A14" s="1" t="s">
        <v>62</v>
      </c>
      <c r="B14" s="3">
        <f>SUMIF('Sales Report'!F10:F19,A14,'Sales Report'!M10:M19)</f>
        <v>0</v>
      </c>
      <c r="C14" s="1">
        <f>COUNTIF('Sales Report'!F10:F19,A14)</f>
        <v>0</v>
      </c>
    </row>
    <row r="17" spans="1:2" x14ac:dyDescent="0.35">
      <c r="A17" s="2" t="s">
        <v>18</v>
      </c>
      <c r="B17" s="2" t="s">
        <v>4</v>
      </c>
    </row>
    <row r="18" spans="1:2" x14ac:dyDescent="0.35">
      <c r="A18" s="1" t="s">
        <v>63</v>
      </c>
      <c r="B18" s="1">
        <f>COUNTIF('Sales Report'!N10:N19,A18)</f>
        <v>1</v>
      </c>
    </row>
    <row r="19" spans="1:2" x14ac:dyDescent="0.35">
      <c r="A19" s="1" t="s">
        <v>64</v>
      </c>
      <c r="B19" s="1">
        <f>COUNTIF('Sales Report'!N10:N19,A19)</f>
        <v>0</v>
      </c>
    </row>
    <row r="20" spans="1:2" x14ac:dyDescent="0.35">
      <c r="A20" s="1" t="s">
        <v>65</v>
      </c>
      <c r="B20" s="1">
        <f>COUNTIF('Sales Report'!N10:N19,A20)</f>
        <v>0</v>
      </c>
    </row>
    <row r="21" spans="1:2" x14ac:dyDescent="0.35">
      <c r="A21" s="1" t="s">
        <v>66</v>
      </c>
      <c r="B21" s="1">
        <f>COUNTIF('Sales Report'!N10:N19,A21)</f>
        <v>0</v>
      </c>
    </row>
  </sheetData>
  <mergeCells count="7">
    <mergeCell ref="A4:B5"/>
    <mergeCell ref="G4:H5"/>
    <mergeCell ref="D4:E5"/>
    <mergeCell ref="A1:H1"/>
    <mergeCell ref="D3:E3"/>
    <mergeCell ref="A3:B3"/>
    <mergeCell ref="G3:H3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showGridLines="0" workbookViewId="0">
      <selection activeCell="C8" sqref="C8"/>
    </sheetView>
  </sheetViews>
  <sheetFormatPr defaultRowHeight="14.5" x14ac:dyDescent="0.35"/>
  <cols>
    <col min="1" max="1" width="8" customWidth="1"/>
    <col min="2" max="6" width="20" customWidth="1"/>
  </cols>
  <sheetData>
    <row r="1" spans="1:6" ht="23.5" x14ac:dyDescent="0.55000000000000004">
      <c r="A1" s="35" t="s">
        <v>67</v>
      </c>
      <c r="B1" s="36"/>
      <c r="C1" s="36"/>
      <c r="D1" s="36"/>
      <c r="E1" s="36"/>
      <c r="F1" s="36"/>
    </row>
    <row r="2" spans="1:6" x14ac:dyDescent="0.35">
      <c r="A2" s="13"/>
      <c r="B2" s="13"/>
      <c r="C2" s="13"/>
      <c r="D2" s="13"/>
      <c r="E2" s="13"/>
      <c r="F2" s="13"/>
    </row>
    <row r="3" spans="1:6" x14ac:dyDescent="0.35">
      <c r="A3" s="14" t="s">
        <v>68</v>
      </c>
      <c r="B3" s="33" t="s">
        <v>69</v>
      </c>
      <c r="C3" s="34"/>
      <c r="D3" s="34"/>
      <c r="E3" s="34"/>
      <c r="F3" s="34"/>
    </row>
    <row r="4" spans="1:6" x14ac:dyDescent="0.35">
      <c r="A4" s="14" t="s">
        <v>70</v>
      </c>
      <c r="B4" s="33" t="s">
        <v>71</v>
      </c>
      <c r="C4" s="34"/>
      <c r="D4" s="34"/>
      <c r="E4" s="34"/>
      <c r="F4" s="34"/>
    </row>
    <row r="5" spans="1:6" x14ac:dyDescent="0.35">
      <c r="A5" s="14" t="s">
        <v>72</v>
      </c>
      <c r="B5" s="33" t="s">
        <v>73</v>
      </c>
      <c r="C5" s="34"/>
      <c r="D5" s="34"/>
      <c r="E5" s="34"/>
      <c r="F5" s="34"/>
    </row>
    <row r="6" spans="1:6" x14ac:dyDescent="0.35">
      <c r="A6" s="14" t="s">
        <v>74</v>
      </c>
      <c r="B6" s="33" t="s">
        <v>75</v>
      </c>
      <c r="C6" s="34"/>
      <c r="D6" s="34"/>
      <c r="E6" s="34"/>
      <c r="F6" s="34"/>
    </row>
    <row r="7" spans="1:6" x14ac:dyDescent="0.35">
      <c r="A7" s="14" t="s">
        <v>76</v>
      </c>
      <c r="B7" s="33" t="s">
        <v>77</v>
      </c>
      <c r="C7" s="34"/>
      <c r="D7" s="34"/>
      <c r="E7" s="34"/>
      <c r="F7" s="34"/>
    </row>
    <row r="8" spans="1:6" x14ac:dyDescent="0.35">
      <c r="A8" s="13"/>
      <c r="B8" s="13"/>
      <c r="C8" s="13"/>
      <c r="D8" s="13"/>
      <c r="E8" s="13"/>
      <c r="F8" s="13"/>
    </row>
    <row r="9" spans="1:6" x14ac:dyDescent="0.35">
      <c r="A9" s="13"/>
      <c r="B9" s="13"/>
      <c r="C9" s="13"/>
      <c r="D9" s="13"/>
      <c r="E9" s="13"/>
      <c r="F9" s="13"/>
    </row>
    <row r="10" spans="1:6" x14ac:dyDescent="0.35">
      <c r="A10" s="13"/>
      <c r="B10" s="13"/>
      <c r="C10" s="13"/>
      <c r="D10" s="13"/>
      <c r="E10" s="13"/>
      <c r="F10" s="13"/>
    </row>
    <row r="11" spans="1:6" x14ac:dyDescent="0.35">
      <c r="A11" s="13"/>
      <c r="B11" s="13"/>
      <c r="C11" s="13"/>
      <c r="D11" s="13"/>
      <c r="E11" s="13"/>
      <c r="F11" s="13"/>
    </row>
  </sheetData>
  <mergeCells count="6">
    <mergeCell ref="B4:F4"/>
    <mergeCell ref="B7:F7"/>
    <mergeCell ref="B6:F6"/>
    <mergeCell ref="A1:F1"/>
    <mergeCell ref="B3:F3"/>
    <mergeCell ref="B5:F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8A672-4589-4FCC-AE8E-2BD4CF891785}">
  <dimension ref="A1:A14"/>
  <sheetViews>
    <sheetView tabSelected="1" workbookViewId="0">
      <selection sqref="A1:A15"/>
    </sheetView>
  </sheetViews>
  <sheetFormatPr defaultRowHeight="14.5" x14ac:dyDescent="0.35"/>
  <cols>
    <col min="1" max="1" width="10.81640625" customWidth="1"/>
  </cols>
  <sheetData>
    <row r="1" spans="1:1" x14ac:dyDescent="0.35">
      <c r="A1" t="s">
        <v>10</v>
      </c>
    </row>
    <row r="2" spans="1:1" x14ac:dyDescent="0.35">
      <c r="A2" t="s">
        <v>11</v>
      </c>
    </row>
    <row r="3" spans="1:1" x14ac:dyDescent="0.35">
      <c r="A3" t="s">
        <v>12</v>
      </c>
    </row>
    <row r="4" spans="1:1" x14ac:dyDescent="0.35">
      <c r="A4" t="s">
        <v>13</v>
      </c>
    </row>
    <row r="5" spans="1:1" x14ac:dyDescent="0.35">
      <c r="A5" t="s">
        <v>14</v>
      </c>
    </row>
    <row r="6" spans="1:1" x14ac:dyDescent="0.35">
      <c r="A6" t="s">
        <v>15</v>
      </c>
    </row>
    <row r="7" spans="1:1" x14ac:dyDescent="0.35">
      <c r="A7" t="s">
        <v>16</v>
      </c>
    </row>
    <row r="8" spans="1:1" x14ac:dyDescent="0.35">
      <c r="A8" t="s">
        <v>17</v>
      </c>
    </row>
    <row r="9" spans="1:1" x14ac:dyDescent="0.35">
      <c r="A9" t="s">
        <v>3</v>
      </c>
    </row>
    <row r="10" spans="1:1" x14ac:dyDescent="0.35">
      <c r="A10" t="s">
        <v>18</v>
      </c>
    </row>
    <row r="11" spans="1:1" x14ac:dyDescent="0.35">
      <c r="A11" t="s">
        <v>78</v>
      </c>
    </row>
    <row r="12" spans="1:1" x14ac:dyDescent="0.35">
      <c r="A12" t="s">
        <v>79</v>
      </c>
    </row>
    <row r="13" spans="1:1" x14ac:dyDescent="0.35">
      <c r="A13" t="s">
        <v>80</v>
      </c>
    </row>
    <row r="14" spans="1:1" x14ac:dyDescent="0.35">
      <c r="A1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Sales Report</vt:lpstr>
      <vt:lpstr>Dashboard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Sales Report Excel Sheet</dc:title>
  <dc:subject>Professional monthly sales tracking template</dc:subject>
  <dc:creator>OpenAI</dc:creator>
  <cp:lastModifiedBy>pm</cp:lastModifiedBy>
  <dcterms:created xsi:type="dcterms:W3CDTF">2026-09-15T05:48:18Z</dcterms:created>
  <dcterms:modified xsi:type="dcterms:W3CDTF">2026-09-28T03:17:18Z</dcterms:modified>
</cp:coreProperties>
</file>