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final prepare for upload\IPD Excel Sheet\"/>
    </mc:Choice>
  </mc:AlternateContent>
  <xr:revisionPtr revIDLastSave="0" documentId="13_ncr:1_{58112D86-AC40-422A-A73B-D4887378BC7B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IPD Register" sheetId="1" r:id="rId1"/>
    <sheet name="Dashboard" sheetId="2" r:id="rId2"/>
    <sheet name="Sheet1" sheetId="4" r:id="rId3"/>
    <sheet name="Lists" sheetId="3" state="hidden" r:id="rId4"/>
  </sheets>
  <definedNames>
    <definedName name="_xlnm._FilterDatabase" localSheetId="0" hidden="1">'IPD Register'!$A$4:$V$104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7" i="2" l="1"/>
  <c r="B17" i="2"/>
  <c r="C16" i="2"/>
  <c r="B16" i="2"/>
  <c r="C15" i="2"/>
  <c r="B15" i="2"/>
  <c r="C14" i="2"/>
  <c r="B14" i="2"/>
  <c r="C13" i="2"/>
  <c r="B13" i="2"/>
  <c r="C12" i="2"/>
  <c r="B12" i="2"/>
  <c r="C11" i="2"/>
  <c r="B11" i="2"/>
  <c r="C7" i="2"/>
  <c r="A7" i="2"/>
  <c r="G4" i="2"/>
  <c r="E4" i="2"/>
  <c r="C4" i="2"/>
  <c r="A4" i="2"/>
  <c r="T104" i="1"/>
  <c r="P104" i="1"/>
  <c r="A104" i="1"/>
  <c r="T103" i="1"/>
  <c r="P103" i="1"/>
  <c r="A103" i="1"/>
  <c r="T102" i="1"/>
  <c r="P102" i="1"/>
  <c r="A102" i="1"/>
  <c r="T101" i="1"/>
  <c r="P101" i="1"/>
  <c r="A101" i="1"/>
  <c r="T100" i="1"/>
  <c r="P100" i="1"/>
  <c r="A100" i="1"/>
  <c r="T99" i="1"/>
  <c r="P99" i="1"/>
  <c r="A99" i="1"/>
  <c r="T98" i="1"/>
  <c r="P98" i="1"/>
  <c r="A98" i="1"/>
  <c r="T97" i="1"/>
  <c r="P97" i="1"/>
  <c r="A97" i="1"/>
  <c r="T96" i="1"/>
  <c r="P96" i="1"/>
  <c r="A96" i="1"/>
  <c r="T95" i="1"/>
  <c r="P95" i="1"/>
  <c r="A95" i="1"/>
  <c r="T94" i="1"/>
  <c r="P94" i="1"/>
  <c r="A94" i="1"/>
  <c r="T93" i="1"/>
  <c r="P93" i="1"/>
  <c r="A93" i="1"/>
  <c r="T92" i="1"/>
  <c r="P92" i="1"/>
  <c r="A92" i="1"/>
  <c r="T91" i="1"/>
  <c r="P91" i="1"/>
  <c r="A91" i="1"/>
  <c r="T90" i="1"/>
  <c r="P90" i="1"/>
  <c r="A90" i="1"/>
  <c r="T89" i="1"/>
  <c r="P89" i="1"/>
  <c r="A89" i="1"/>
  <c r="T88" i="1"/>
  <c r="P88" i="1"/>
  <c r="A88" i="1"/>
  <c r="T87" i="1"/>
  <c r="P87" i="1"/>
  <c r="A87" i="1"/>
  <c r="T86" i="1"/>
  <c r="P86" i="1"/>
  <c r="A86" i="1"/>
  <c r="T85" i="1"/>
  <c r="P85" i="1"/>
  <c r="A85" i="1"/>
  <c r="T84" i="1"/>
  <c r="P84" i="1"/>
  <c r="A84" i="1"/>
  <c r="T83" i="1"/>
  <c r="P83" i="1"/>
  <c r="A83" i="1"/>
  <c r="T82" i="1"/>
  <c r="P82" i="1"/>
  <c r="A82" i="1"/>
  <c r="T81" i="1"/>
  <c r="P81" i="1"/>
  <c r="A81" i="1"/>
  <c r="T80" i="1"/>
  <c r="P80" i="1"/>
  <c r="A80" i="1"/>
  <c r="T79" i="1"/>
  <c r="P79" i="1"/>
  <c r="A79" i="1"/>
  <c r="T78" i="1"/>
  <c r="P78" i="1"/>
  <c r="A78" i="1"/>
  <c r="T77" i="1"/>
  <c r="P77" i="1"/>
  <c r="A77" i="1"/>
  <c r="T76" i="1"/>
  <c r="P76" i="1"/>
  <c r="A76" i="1"/>
  <c r="T75" i="1"/>
  <c r="P75" i="1"/>
  <c r="A75" i="1"/>
  <c r="T74" i="1"/>
  <c r="P74" i="1"/>
  <c r="A74" i="1"/>
  <c r="T73" i="1"/>
  <c r="P73" i="1"/>
  <c r="A73" i="1"/>
  <c r="T72" i="1"/>
  <c r="P72" i="1"/>
  <c r="A72" i="1"/>
  <c r="T71" i="1"/>
  <c r="P71" i="1"/>
  <c r="A71" i="1"/>
  <c r="T70" i="1"/>
  <c r="P70" i="1"/>
  <c r="A70" i="1"/>
  <c r="T69" i="1"/>
  <c r="P69" i="1"/>
  <c r="A69" i="1"/>
  <c r="T68" i="1"/>
  <c r="P68" i="1"/>
  <c r="A68" i="1"/>
  <c r="T67" i="1"/>
  <c r="P67" i="1"/>
  <c r="A67" i="1"/>
  <c r="T66" i="1"/>
  <c r="P66" i="1"/>
  <c r="A66" i="1"/>
  <c r="T65" i="1"/>
  <c r="P65" i="1"/>
  <c r="A65" i="1"/>
  <c r="T64" i="1"/>
  <c r="P64" i="1"/>
  <c r="A64" i="1"/>
  <c r="T63" i="1"/>
  <c r="P63" i="1"/>
  <c r="A63" i="1"/>
  <c r="T62" i="1"/>
  <c r="P62" i="1"/>
  <c r="A62" i="1"/>
  <c r="T61" i="1"/>
  <c r="P61" i="1"/>
  <c r="A61" i="1"/>
  <c r="T60" i="1"/>
  <c r="P60" i="1"/>
  <c r="A60" i="1"/>
  <c r="T59" i="1"/>
  <c r="P59" i="1"/>
  <c r="A59" i="1"/>
  <c r="T58" i="1"/>
  <c r="P58" i="1"/>
  <c r="A58" i="1"/>
  <c r="T57" i="1"/>
  <c r="P57" i="1"/>
  <c r="A57" i="1"/>
  <c r="T56" i="1"/>
  <c r="P56" i="1"/>
  <c r="A56" i="1"/>
  <c r="T55" i="1"/>
  <c r="P55" i="1"/>
  <c r="A55" i="1"/>
  <c r="T54" i="1"/>
  <c r="P54" i="1"/>
  <c r="A54" i="1"/>
  <c r="T53" i="1"/>
  <c r="P53" i="1"/>
  <c r="A53" i="1"/>
  <c r="T52" i="1"/>
  <c r="P52" i="1"/>
  <c r="A52" i="1"/>
  <c r="T51" i="1"/>
  <c r="P51" i="1"/>
  <c r="A51" i="1"/>
  <c r="T50" i="1"/>
  <c r="P50" i="1"/>
  <c r="A50" i="1"/>
  <c r="T49" i="1"/>
  <c r="P49" i="1"/>
  <c r="A49" i="1"/>
  <c r="T48" i="1"/>
  <c r="P48" i="1"/>
  <c r="A48" i="1"/>
  <c r="T47" i="1"/>
  <c r="P47" i="1"/>
  <c r="A47" i="1"/>
  <c r="T46" i="1"/>
  <c r="P46" i="1"/>
  <c r="A46" i="1"/>
  <c r="T45" i="1"/>
  <c r="P45" i="1"/>
  <c r="A45" i="1"/>
  <c r="T44" i="1"/>
  <c r="P44" i="1"/>
  <c r="A44" i="1"/>
  <c r="T43" i="1"/>
  <c r="P43" i="1"/>
  <c r="A43" i="1"/>
  <c r="T42" i="1"/>
  <c r="P42" i="1"/>
  <c r="A42" i="1"/>
  <c r="T41" i="1"/>
  <c r="P41" i="1"/>
  <c r="A41" i="1"/>
  <c r="T40" i="1"/>
  <c r="P40" i="1"/>
  <c r="A40" i="1"/>
  <c r="T39" i="1"/>
  <c r="P39" i="1"/>
  <c r="A39" i="1"/>
  <c r="T38" i="1"/>
  <c r="P38" i="1"/>
  <c r="A38" i="1"/>
  <c r="T37" i="1"/>
  <c r="P37" i="1"/>
  <c r="A37" i="1"/>
  <c r="T36" i="1"/>
  <c r="P36" i="1"/>
  <c r="A36" i="1"/>
  <c r="T35" i="1"/>
  <c r="P35" i="1"/>
  <c r="A35" i="1"/>
  <c r="T34" i="1"/>
  <c r="P34" i="1"/>
  <c r="A34" i="1"/>
  <c r="T33" i="1"/>
  <c r="P33" i="1"/>
  <c r="A33" i="1"/>
  <c r="T32" i="1"/>
  <c r="P32" i="1"/>
  <c r="A32" i="1"/>
  <c r="T31" i="1"/>
  <c r="P31" i="1"/>
  <c r="A31" i="1"/>
  <c r="T30" i="1"/>
  <c r="P30" i="1"/>
  <c r="A30" i="1"/>
  <c r="T29" i="1"/>
  <c r="P29" i="1"/>
  <c r="A29" i="1"/>
  <c r="T28" i="1"/>
  <c r="P28" i="1"/>
  <c r="A28" i="1"/>
  <c r="T27" i="1"/>
  <c r="P27" i="1"/>
  <c r="A27" i="1"/>
  <c r="T26" i="1"/>
  <c r="P26" i="1"/>
  <c r="A26" i="1"/>
  <c r="T25" i="1"/>
  <c r="P25" i="1"/>
  <c r="A25" i="1"/>
  <c r="T24" i="1"/>
  <c r="P24" i="1"/>
  <c r="A24" i="1"/>
  <c r="T23" i="1"/>
  <c r="P23" i="1"/>
  <c r="A23" i="1"/>
  <c r="T22" i="1"/>
  <c r="P22" i="1"/>
  <c r="A22" i="1"/>
  <c r="T21" i="1"/>
  <c r="P21" i="1"/>
  <c r="A21" i="1"/>
  <c r="T20" i="1"/>
  <c r="P20" i="1"/>
  <c r="A20" i="1"/>
  <c r="T19" i="1"/>
  <c r="P19" i="1"/>
  <c r="A19" i="1"/>
  <c r="T18" i="1"/>
  <c r="P18" i="1"/>
  <c r="A18" i="1"/>
  <c r="T17" i="1"/>
  <c r="P17" i="1"/>
  <c r="A17" i="1"/>
  <c r="T16" i="1"/>
  <c r="P16" i="1"/>
  <c r="A16" i="1"/>
  <c r="T15" i="1"/>
  <c r="P15" i="1"/>
  <c r="A15" i="1"/>
  <c r="T14" i="1"/>
  <c r="P14" i="1"/>
  <c r="A14" i="1"/>
  <c r="T13" i="1"/>
  <c r="P13" i="1"/>
  <c r="A13" i="1"/>
  <c r="T12" i="1"/>
  <c r="P12" i="1"/>
  <c r="A12" i="1"/>
  <c r="T11" i="1"/>
  <c r="P11" i="1"/>
  <c r="A11" i="1"/>
  <c r="T10" i="1"/>
  <c r="P10" i="1"/>
  <c r="A10" i="1"/>
  <c r="T9" i="1"/>
  <c r="P9" i="1"/>
  <c r="A9" i="1"/>
  <c r="T8" i="1"/>
  <c r="P8" i="1"/>
  <c r="A8" i="1"/>
  <c r="T7" i="1"/>
  <c r="P7" i="1"/>
  <c r="A7" i="1"/>
  <c r="T6" i="1"/>
  <c r="P6" i="1"/>
  <c r="A6" i="1"/>
  <c r="T5" i="1"/>
  <c r="E7" i="2" s="1"/>
  <c r="P5" i="1"/>
  <c r="A5" i="1"/>
  <c r="G7" i="2" l="1"/>
</calcChain>
</file>

<file path=xl/sharedStrings.xml><?xml version="1.0" encoding="utf-8"?>
<sst xmlns="http://schemas.openxmlformats.org/spreadsheetml/2006/main" count="242" uniqueCount="133">
  <si>
    <t>IPD (In-Patient Department) Admission &amp; Discharge Register</t>
  </si>
  <si>
    <t>Hospital In-Patient Record | Admission, Treatment, Discharge &amp; Billing Tracking</t>
  </si>
  <si>
    <t>S.No.</t>
  </si>
  <si>
    <t>IPD No.</t>
  </si>
  <si>
    <t>Admission Date</t>
  </si>
  <si>
    <t>Patient Name</t>
  </si>
  <si>
    <t>Age</t>
  </si>
  <si>
    <t>Gender</t>
  </si>
  <si>
    <t>Contact No.</t>
  </si>
  <si>
    <t>Department</t>
  </si>
  <si>
    <t>Consultant Doctor</t>
  </si>
  <si>
    <t>Ward/Unit</t>
  </si>
  <si>
    <t>Bed No.</t>
  </si>
  <si>
    <t>Admission Type</t>
  </si>
  <si>
    <t>Diagnosis</t>
  </si>
  <si>
    <t>Procedure/Treatment</t>
  </si>
  <si>
    <t>Discharge Date</t>
  </si>
  <si>
    <t>Length of Stay</t>
  </si>
  <si>
    <t>Status</t>
  </si>
  <si>
    <t>Total Bill</t>
  </si>
  <si>
    <t>Amount Paid</t>
  </si>
  <si>
    <t>Balance Due</t>
  </si>
  <si>
    <t>Payment Status</t>
  </si>
  <si>
    <t>Remarks</t>
  </si>
  <si>
    <t>IPD-1001</t>
  </si>
  <si>
    <t>Male</t>
  </si>
  <si>
    <t>9876501001</t>
  </si>
  <si>
    <t>Medicine</t>
  </si>
  <si>
    <t>Dr. R. Mehta</t>
  </si>
  <si>
    <t>General Ward</t>
  </si>
  <si>
    <t>G-12</t>
  </si>
  <si>
    <t>Routine</t>
  </si>
  <si>
    <t>Acute gastritis</t>
  </si>
  <si>
    <t>Medical management</t>
  </si>
  <si>
    <t>Discharged</t>
  </si>
  <si>
    <t>Paid</t>
  </si>
  <si>
    <t>Recovered well</t>
  </si>
  <si>
    <t>IPD-1002</t>
  </si>
  <si>
    <t>Sunita Verma</t>
  </si>
  <si>
    <t>Female</t>
  </si>
  <si>
    <t>Cardiology</t>
  </si>
  <si>
    <t>Dr. P. Jain</t>
  </si>
  <si>
    <t>ICU</t>
  </si>
  <si>
    <t>ICU-03</t>
  </si>
  <si>
    <t>Emergency</t>
  </si>
  <si>
    <t>Chest pain</t>
  </si>
  <si>
    <t>Cardiac evaluation</t>
  </si>
  <si>
    <t>Admitted</t>
  </si>
  <si>
    <t>Partial</t>
  </si>
  <si>
    <t>Under observation</t>
  </si>
  <si>
    <t>IPD-1003</t>
  </si>
  <si>
    <t>Orthopedics</t>
  </si>
  <si>
    <t>Private Ward</t>
  </si>
  <si>
    <t>P-05</t>
  </si>
  <si>
    <t>Fracture</t>
  </si>
  <si>
    <t>ORIF surgery</t>
  </si>
  <si>
    <t>Follow-up advised</t>
  </si>
  <si>
    <t>IPD-1004</t>
  </si>
  <si>
    <t>Gynecology</t>
  </si>
  <si>
    <t>Dr. S. Rao</t>
  </si>
  <si>
    <t>Maternity Ward</t>
  </si>
  <si>
    <t>M-07</t>
  </si>
  <si>
    <t>Pregnancy</t>
  </si>
  <si>
    <t>Normal delivery</t>
  </si>
  <si>
    <t>Balance to be collected</t>
  </si>
  <si>
    <t>IPD-1005</t>
  </si>
  <si>
    <t>Mohan Lal</t>
  </si>
  <si>
    <t>G-18</t>
  </si>
  <si>
    <t>Pneumonia</t>
  </si>
  <si>
    <t>Antibiotic treatment</t>
  </si>
  <si>
    <t>Oxygen support</t>
  </si>
  <si>
    <t>IPD-1006</t>
  </si>
  <si>
    <t>Pediatrics</t>
  </si>
  <si>
    <t>Dr. N. Khan</t>
  </si>
  <si>
    <t>Pediatric Ward</t>
  </si>
  <si>
    <t>PD-04</t>
  </si>
  <si>
    <t>Viral fever</t>
  </si>
  <si>
    <t>Observation and medication</t>
  </si>
  <si>
    <t>Stable at discharge</t>
  </si>
  <si>
    <t>IPD-1007</t>
  </si>
  <si>
    <t>Vikas Joshi</t>
  </si>
  <si>
    <t>Surgery</t>
  </si>
  <si>
    <t>P-11</t>
  </si>
  <si>
    <t>Gallstones</t>
  </si>
  <si>
    <t>Laparoscopic surgery</t>
  </si>
  <si>
    <t>Review after 7 days</t>
  </si>
  <si>
    <t>IPD-1008</t>
  </si>
  <si>
    <t>Kavita Yadav</t>
  </si>
  <si>
    <t>G-21</t>
  </si>
  <si>
    <t>Transfer</t>
  </si>
  <si>
    <t>Diabetes complications</t>
  </si>
  <si>
    <t>Transferred</t>
  </si>
  <si>
    <t>Transferred to specialty unit</t>
  </si>
  <si>
    <t>IPD-1009</t>
  </si>
  <si>
    <t>ENT</t>
  </si>
  <si>
    <t>Dr. T. Kapoor</t>
  </si>
  <si>
    <t>P-08</t>
  </si>
  <si>
    <t>Nasal obstruction</t>
  </si>
  <si>
    <t>ENT procedure</t>
  </si>
  <si>
    <t>No complications</t>
  </si>
  <si>
    <t>IPD-1010</t>
  </si>
  <si>
    <t>Meena Joshi</t>
  </si>
  <si>
    <t>9876501010</t>
  </si>
  <si>
    <t>ICU-06</t>
  </si>
  <si>
    <t>Cardiac failure</t>
  </si>
  <si>
    <t>Cardiac monitoring</t>
  </si>
  <si>
    <t>Critical care ongoing</t>
  </si>
  <si>
    <t>IPD Dashboard &amp; Summary</t>
  </si>
  <si>
    <t>Total Patients</t>
  </si>
  <si>
    <t>Currently Admitted</t>
  </si>
  <si>
    <t>Total Billing</t>
  </si>
  <si>
    <t>Amount Collected</t>
  </si>
  <si>
    <t>Avg. Length of Stay</t>
  </si>
  <si>
    <t>Patient Count</t>
  </si>
  <si>
    <t>Billing</t>
  </si>
  <si>
    <t>Ward</t>
  </si>
  <si>
    <t>Other</t>
  </si>
  <si>
    <t>Pending</t>
  </si>
  <si>
    <t>Referred</t>
  </si>
  <si>
    <t>Insurance</t>
  </si>
  <si>
    <t>Expired</t>
  </si>
  <si>
    <t>Vinay Sharma</t>
  </si>
  <si>
    <t>Govind Singh</t>
  </si>
  <si>
    <t>Mohan Joshi</t>
  </si>
  <si>
    <t>Jyoti Verma</t>
  </si>
  <si>
    <t>Komal Gupta</t>
  </si>
  <si>
    <t>Dr. R. Gunjan</t>
  </si>
  <si>
    <t>Dr. A. Sanjeev</t>
  </si>
  <si>
    <t>Dr. M. Vikram</t>
  </si>
  <si>
    <t>Dashbaord</t>
  </si>
  <si>
    <t>Table Summery</t>
  </si>
  <si>
    <t>Bar Chart</t>
  </si>
  <si>
    <t>KPI Card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</si>
</sst>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yy"/>
    <numFmt numFmtId="165" formatCode="\₹#,##0"/>
    <numFmt numFmtId="166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4"/>
      <color rgb="FF17365D"/>
      <name val="Calibri"/>
    </font>
    <font>
      <sz val="9"/>
      <name val="Calibri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</font>
    <font>
      <i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7FBFF"/>
      </patternFill>
    </fill>
    <fill>
      <patternFill patternType="solid">
        <fgColor rgb="FF5B9BD5"/>
      </patternFill>
    </fill>
    <fill>
      <patternFill patternType="solid">
        <fgColor rgb="FFD9EAF7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0" fillId="2" borderId="1" xfId="0" applyFill="1" applyBorder="1" applyAlignment="1">
      <alignment vertical="center"/>
    </xf>
    <xf numFmtId="164" fontId="0" fillId="2" borderId="1" xfId="0" applyNumberFormat="1" applyFill="1" applyBorder="1" applyAlignment="1">
      <alignment vertical="center"/>
    </xf>
    <xf numFmtId="1" fontId="0" fillId="2" borderId="1" xfId="0" applyNumberFormat="1" applyFill="1" applyBorder="1" applyAlignment="1">
      <alignment vertical="center"/>
    </xf>
    <xf numFmtId="165" fontId="0" fillId="2" borderId="1" xfId="0" applyNumberFormat="1" applyFill="1" applyBorder="1" applyAlignment="1">
      <alignment vertical="center"/>
    </xf>
    <xf numFmtId="0" fontId="3" fillId="0" borderId="0" xfId="0" applyFont="1"/>
    <xf numFmtId="0" fontId="0" fillId="0" borderId="3" xfId="0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5" fontId="0" fillId="2" borderId="3" xfId="0" applyNumberForma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/>
    </xf>
    <xf numFmtId="0" fontId="0" fillId="0" borderId="3" xfId="0" applyBorder="1"/>
    <xf numFmtId="0" fontId="6" fillId="0" borderId="0" xfId="0" applyFont="1" applyAlignment="1">
      <alignment horizontal="center"/>
    </xf>
    <xf numFmtId="0" fontId="0" fillId="0" borderId="0" xfId="0" applyFont="1"/>
    <xf numFmtId="0" fontId="5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0" fillId="5" borderId="0" xfId="0" applyFont="1" applyFill="1" applyAlignment="1">
      <alignment vertical="center"/>
    </xf>
    <xf numFmtId="0" fontId="1" fillId="3" borderId="0" xfId="0" applyFont="1" applyFill="1" applyAlignment="1">
      <alignment horizontal="center"/>
    </xf>
    <xf numFmtId="0" fontId="0" fillId="0" borderId="0" xfId="0"/>
    <xf numFmtId="0" fontId="2" fillId="4" borderId="2" xfId="0" applyFont="1" applyFill="1" applyBorder="1" applyAlignment="1">
      <alignment horizontal="center"/>
    </xf>
    <xf numFmtId="165" fontId="2" fillId="4" borderId="2" xfId="0" applyNumberFormat="1" applyFont="1" applyFill="1" applyBorder="1" applyAlignment="1">
      <alignment horizontal="center"/>
    </xf>
    <xf numFmtId="166" fontId="2" fillId="4" borderId="2" xfId="0" applyNumberFormat="1" applyFont="1" applyFill="1" applyBorder="1" applyAlignment="1">
      <alignment horizontal="center"/>
    </xf>
    <xf numFmtId="165" fontId="0" fillId="0" borderId="3" xfId="0" applyNumberFormat="1" applyBorder="1"/>
    <xf numFmtId="0" fontId="0" fillId="5" borderId="0" xfId="0" applyFont="1" applyFill="1" applyAlignment="1">
      <alignment horizontal="center"/>
    </xf>
  </cellXfs>
  <cellStyles count="1">
    <cellStyle name="Normal" xfId="0" builtinId="0"/>
  </cellStyles>
  <dxfs count="5">
    <dxf>
      <fill>
        <patternFill patternType="solid">
          <fgColor rgb="FFF4CCCC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Patients by Department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Dashboard!$B$10</c:f>
              <c:strCache>
                <c:ptCount val="1"/>
                <c:pt idx="0">
                  <c:v>Patient Count</c:v>
                </c:pt>
              </c:strCache>
            </c:strRef>
          </c:tx>
          <c:invertIfNegative val="1"/>
          <c:dPt>
            <c:idx val="0"/>
            <c:invertIfNegative val="1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6423-4EB1-888D-880931058D63}"/>
              </c:ext>
            </c:extLst>
          </c:dPt>
          <c:dPt>
            <c:idx val="1"/>
            <c:invertIfNegative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6423-4EB1-888D-880931058D63}"/>
              </c:ext>
            </c:extLst>
          </c:dPt>
          <c:dPt>
            <c:idx val="2"/>
            <c:invertIfNegative val="1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6423-4EB1-888D-880931058D63}"/>
              </c:ext>
            </c:extLst>
          </c:dPt>
          <c:dPt>
            <c:idx val="3"/>
            <c:invertIfNegative val="1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6423-4EB1-888D-880931058D63}"/>
              </c:ext>
            </c:extLst>
          </c:dPt>
          <c:dPt>
            <c:idx val="4"/>
            <c:invertIfNegative val="1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9-6423-4EB1-888D-880931058D63}"/>
              </c:ext>
            </c:extLst>
          </c:dPt>
          <c:dPt>
            <c:idx val="5"/>
            <c:invertIfNegative val="1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B-6423-4EB1-888D-880931058D63}"/>
              </c:ext>
            </c:extLst>
          </c:dPt>
          <c:dPt>
            <c:idx val="6"/>
            <c:invertIfNegative val="1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D-6423-4EB1-888D-880931058D6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Dashboard!$A$11:$A$17</c:f>
              <c:strCache>
                <c:ptCount val="7"/>
                <c:pt idx="0">
                  <c:v>Medicine</c:v>
                </c:pt>
                <c:pt idx="1">
                  <c:v>Surgery</c:v>
                </c:pt>
                <c:pt idx="2">
                  <c:v>Orthopedics</c:v>
                </c:pt>
                <c:pt idx="3">
                  <c:v>Pediatrics</c:v>
                </c:pt>
                <c:pt idx="4">
                  <c:v>Gynecology</c:v>
                </c:pt>
                <c:pt idx="5">
                  <c:v>Cardiology</c:v>
                </c:pt>
                <c:pt idx="6">
                  <c:v>ENT</c:v>
                </c:pt>
              </c:strCache>
            </c:strRef>
          </c:cat>
          <c:val>
            <c:numRef>
              <c:f>Dashboard!$B$11:$B$17</c:f>
              <c:numCache>
                <c:formatCode>General</c:formatCode>
                <c:ptCount val="7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F7-4B2C-8C57-7D058B0D6DB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Department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Patients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542637</xdr:colOff>
      <xdr:row>10</xdr:row>
      <xdr:rowOff>173182</xdr:rowOff>
    </xdr:from>
    <xdr:ext cx="504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4"/>
  <sheetViews>
    <sheetView showGridLines="0" zoomScale="55" zoomScaleNormal="55" workbookViewId="0">
      <pane ySplit="4" topLeftCell="A5" activePane="bottomLeft" state="frozen"/>
      <selection pane="bottomLeft" activeCell="A4" sqref="A4:XFD4"/>
    </sheetView>
  </sheetViews>
  <sheetFormatPr defaultRowHeight="14.5" x14ac:dyDescent="0.35"/>
  <cols>
    <col min="1" max="1" width="8" customWidth="1"/>
    <col min="2" max="2" width="8.26953125" bestFit="1" customWidth="1"/>
    <col min="3" max="3" width="15.6328125" customWidth="1"/>
    <col min="4" max="4" width="22" customWidth="1"/>
    <col min="5" max="5" width="8" customWidth="1"/>
    <col min="6" max="6" width="11" customWidth="1"/>
    <col min="7" max="7" width="15" customWidth="1"/>
    <col min="8" max="8" width="16" customWidth="1"/>
    <col min="9" max="9" width="20" customWidth="1"/>
    <col min="10" max="10" width="17" customWidth="1"/>
    <col min="11" max="11" width="11" customWidth="1"/>
    <col min="12" max="12" width="16" customWidth="1"/>
    <col min="13" max="13" width="24" customWidth="1"/>
    <col min="14" max="14" width="25" customWidth="1"/>
    <col min="15" max="16" width="15" customWidth="1"/>
    <col min="17" max="17" width="14" customWidth="1"/>
    <col min="18" max="20" width="15" customWidth="1"/>
    <col min="21" max="21" width="16" customWidth="1"/>
    <col min="22" max="22" width="28" customWidth="1"/>
  </cols>
  <sheetData>
    <row r="1" spans="1:22" ht="28" customHeight="1" x14ac:dyDescent="0.35">
      <c r="A1" s="24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x14ac:dyDescent="0.3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4" spans="1:22" s="11" customFormat="1" ht="34" customHeight="1" x14ac:dyDescent="0.35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  <c r="N4" s="11" t="s">
        <v>15</v>
      </c>
      <c r="O4" s="11" t="s">
        <v>16</v>
      </c>
      <c r="P4" s="11" t="s">
        <v>17</v>
      </c>
      <c r="Q4" s="11" t="s">
        <v>18</v>
      </c>
      <c r="R4" s="11" t="s">
        <v>19</v>
      </c>
      <c r="S4" s="11" t="s">
        <v>20</v>
      </c>
      <c r="T4" s="11" t="s">
        <v>21</v>
      </c>
      <c r="U4" s="11" t="s">
        <v>22</v>
      </c>
      <c r="V4" s="11" t="s">
        <v>23</v>
      </c>
    </row>
    <row r="5" spans="1:22" s="15" customFormat="1" x14ac:dyDescent="0.35">
      <c r="A5" s="10">
        <f t="shared" ref="A5:A14" si="0">ROW()-4</f>
        <v>1</v>
      </c>
      <c r="B5" s="10" t="s">
        <v>24</v>
      </c>
      <c r="C5" s="12">
        <v>46266</v>
      </c>
      <c r="D5" s="10" t="s">
        <v>121</v>
      </c>
      <c r="E5" s="10">
        <v>45</v>
      </c>
      <c r="F5" s="10" t="s">
        <v>25</v>
      </c>
      <c r="G5" s="10" t="s">
        <v>26</v>
      </c>
      <c r="H5" s="10" t="s">
        <v>27</v>
      </c>
      <c r="I5" s="10" t="s">
        <v>126</v>
      </c>
      <c r="J5" s="10" t="s">
        <v>29</v>
      </c>
      <c r="K5" s="10" t="s">
        <v>30</v>
      </c>
      <c r="L5" s="10" t="s">
        <v>31</v>
      </c>
      <c r="M5" s="10" t="s">
        <v>32</v>
      </c>
      <c r="N5" s="10" t="s">
        <v>33</v>
      </c>
      <c r="O5" s="12">
        <v>46269</v>
      </c>
      <c r="P5" s="13">
        <f t="shared" ref="P5:P36" ca="1" si="1">IF(C5="","",IF(O5&lt;&gt;"",O5-C5,TODAY()-C5))</f>
        <v>3</v>
      </c>
      <c r="Q5" s="10" t="s">
        <v>34</v>
      </c>
      <c r="R5" s="14">
        <v>12500</v>
      </c>
      <c r="S5" s="14">
        <v>12500</v>
      </c>
      <c r="T5" s="14">
        <f t="shared" ref="T5:T36" si="2">IF(R5="","",MAX(R5-S5,0))</f>
        <v>0</v>
      </c>
      <c r="U5" s="10" t="s">
        <v>35</v>
      </c>
      <c r="V5" s="10" t="s">
        <v>36</v>
      </c>
    </row>
    <row r="6" spans="1:22" s="15" customFormat="1" x14ac:dyDescent="0.35">
      <c r="A6" s="16">
        <f t="shared" si="0"/>
        <v>2</v>
      </c>
      <c r="B6" s="16" t="s">
        <v>37</v>
      </c>
      <c r="C6" s="17">
        <v>46267</v>
      </c>
      <c r="D6" s="16" t="s">
        <v>38</v>
      </c>
      <c r="E6" s="16">
        <v>52</v>
      </c>
      <c r="F6" s="16" t="s">
        <v>39</v>
      </c>
      <c r="G6" s="10" t="s">
        <v>26</v>
      </c>
      <c r="H6" s="16" t="s">
        <v>40</v>
      </c>
      <c r="I6" s="16" t="s">
        <v>41</v>
      </c>
      <c r="J6" s="16" t="s">
        <v>42</v>
      </c>
      <c r="K6" s="16" t="s">
        <v>43</v>
      </c>
      <c r="L6" s="16" t="s">
        <v>44</v>
      </c>
      <c r="M6" s="16" t="s">
        <v>45</v>
      </c>
      <c r="N6" s="16" t="s">
        <v>46</v>
      </c>
      <c r="O6" s="17"/>
      <c r="P6" s="18">
        <f t="shared" ca="1" si="1"/>
        <v>21</v>
      </c>
      <c r="Q6" s="16" t="s">
        <v>47</v>
      </c>
      <c r="R6" s="19">
        <v>38500</v>
      </c>
      <c r="S6" s="19">
        <v>20000</v>
      </c>
      <c r="T6" s="19">
        <f t="shared" si="2"/>
        <v>18500</v>
      </c>
      <c r="U6" s="16" t="s">
        <v>48</v>
      </c>
      <c r="V6" s="16" t="s">
        <v>49</v>
      </c>
    </row>
    <row r="7" spans="1:22" s="15" customFormat="1" x14ac:dyDescent="0.35">
      <c r="A7" s="10">
        <f t="shared" si="0"/>
        <v>3</v>
      </c>
      <c r="B7" s="10" t="s">
        <v>50</v>
      </c>
      <c r="C7" s="12">
        <v>46268</v>
      </c>
      <c r="D7" s="10" t="s">
        <v>122</v>
      </c>
      <c r="E7" s="10">
        <v>30</v>
      </c>
      <c r="F7" s="10" t="s">
        <v>25</v>
      </c>
      <c r="G7" s="10" t="s">
        <v>26</v>
      </c>
      <c r="H7" s="10" t="s">
        <v>51</v>
      </c>
      <c r="I7" s="10" t="s">
        <v>127</v>
      </c>
      <c r="J7" s="10" t="s">
        <v>52</v>
      </c>
      <c r="K7" s="10" t="s">
        <v>53</v>
      </c>
      <c r="L7" s="10" t="s">
        <v>44</v>
      </c>
      <c r="M7" s="10" t="s">
        <v>54</v>
      </c>
      <c r="N7" s="10" t="s">
        <v>55</v>
      </c>
      <c r="O7" s="12">
        <v>46273</v>
      </c>
      <c r="P7" s="13">
        <f t="shared" ca="1" si="1"/>
        <v>5</v>
      </c>
      <c r="Q7" s="10" t="s">
        <v>34</v>
      </c>
      <c r="R7" s="14">
        <v>54000</v>
      </c>
      <c r="S7" s="14">
        <v>54000</v>
      </c>
      <c r="T7" s="14">
        <f t="shared" si="2"/>
        <v>0</v>
      </c>
      <c r="U7" s="10" t="s">
        <v>35</v>
      </c>
      <c r="V7" s="10" t="s">
        <v>56</v>
      </c>
    </row>
    <row r="8" spans="1:22" s="15" customFormat="1" x14ac:dyDescent="0.35">
      <c r="A8" s="16">
        <f t="shared" si="0"/>
        <v>4</v>
      </c>
      <c r="B8" s="16" t="s">
        <v>57</v>
      </c>
      <c r="C8" s="17">
        <v>46269</v>
      </c>
      <c r="D8" s="16" t="s">
        <v>124</v>
      </c>
      <c r="E8" s="16">
        <v>35</v>
      </c>
      <c r="F8" s="16" t="s">
        <v>39</v>
      </c>
      <c r="G8" s="10" t="s">
        <v>26</v>
      </c>
      <c r="H8" s="16" t="s">
        <v>58</v>
      </c>
      <c r="I8" s="16" t="s">
        <v>59</v>
      </c>
      <c r="J8" s="16" t="s">
        <v>60</v>
      </c>
      <c r="K8" s="16" t="s">
        <v>61</v>
      </c>
      <c r="L8" s="16" t="s">
        <v>31</v>
      </c>
      <c r="M8" s="16" t="s">
        <v>62</v>
      </c>
      <c r="N8" s="16" t="s">
        <v>63</v>
      </c>
      <c r="O8" s="17">
        <v>46271</v>
      </c>
      <c r="P8" s="18">
        <f t="shared" ca="1" si="1"/>
        <v>2</v>
      </c>
      <c r="Q8" s="16" t="s">
        <v>34</v>
      </c>
      <c r="R8" s="19">
        <v>28000</v>
      </c>
      <c r="S8" s="19">
        <v>25000</v>
      </c>
      <c r="T8" s="19">
        <f t="shared" si="2"/>
        <v>3000</v>
      </c>
      <c r="U8" s="16" t="s">
        <v>48</v>
      </c>
      <c r="V8" s="16" t="s">
        <v>64</v>
      </c>
    </row>
    <row r="9" spans="1:22" s="15" customFormat="1" x14ac:dyDescent="0.35">
      <c r="A9" s="10">
        <f t="shared" si="0"/>
        <v>5</v>
      </c>
      <c r="B9" s="10" t="s">
        <v>65</v>
      </c>
      <c r="C9" s="12">
        <v>46270</v>
      </c>
      <c r="D9" s="10" t="s">
        <v>66</v>
      </c>
      <c r="E9" s="10">
        <v>67</v>
      </c>
      <c r="F9" s="10" t="s">
        <v>25</v>
      </c>
      <c r="G9" s="10" t="s">
        <v>26</v>
      </c>
      <c r="H9" s="10" t="s">
        <v>27</v>
      </c>
      <c r="I9" s="10" t="s">
        <v>28</v>
      </c>
      <c r="J9" s="10" t="s">
        <v>29</v>
      </c>
      <c r="K9" s="10" t="s">
        <v>67</v>
      </c>
      <c r="L9" s="10" t="s">
        <v>44</v>
      </c>
      <c r="M9" s="10" t="s">
        <v>68</v>
      </c>
      <c r="N9" s="10" t="s">
        <v>69</v>
      </c>
      <c r="O9" s="12"/>
      <c r="P9" s="13">
        <f t="shared" ca="1" si="1"/>
        <v>18</v>
      </c>
      <c r="Q9" s="10" t="s">
        <v>47</v>
      </c>
      <c r="R9" s="14">
        <v>22000</v>
      </c>
      <c r="S9" s="14">
        <v>10000</v>
      </c>
      <c r="T9" s="14">
        <f t="shared" si="2"/>
        <v>12000</v>
      </c>
      <c r="U9" s="10" t="s">
        <v>48</v>
      </c>
      <c r="V9" s="10" t="s">
        <v>70</v>
      </c>
    </row>
    <row r="10" spans="1:22" s="15" customFormat="1" x14ac:dyDescent="0.35">
      <c r="A10" s="16">
        <f t="shared" si="0"/>
        <v>6</v>
      </c>
      <c r="B10" s="16" t="s">
        <v>71</v>
      </c>
      <c r="C10" s="17">
        <v>46271</v>
      </c>
      <c r="D10" s="16" t="s">
        <v>125</v>
      </c>
      <c r="E10" s="16">
        <v>24</v>
      </c>
      <c r="F10" s="16" t="s">
        <v>39</v>
      </c>
      <c r="G10" s="10" t="s">
        <v>26</v>
      </c>
      <c r="H10" s="16" t="s">
        <v>72</v>
      </c>
      <c r="I10" s="16" t="s">
        <v>73</v>
      </c>
      <c r="J10" s="16" t="s">
        <v>74</v>
      </c>
      <c r="K10" s="16" t="s">
        <v>75</v>
      </c>
      <c r="L10" s="16" t="s">
        <v>44</v>
      </c>
      <c r="M10" s="16" t="s">
        <v>76</v>
      </c>
      <c r="N10" s="16" t="s">
        <v>77</v>
      </c>
      <c r="O10" s="17">
        <v>46273</v>
      </c>
      <c r="P10" s="18">
        <f t="shared" ca="1" si="1"/>
        <v>2</v>
      </c>
      <c r="Q10" s="16" t="s">
        <v>34</v>
      </c>
      <c r="R10" s="19">
        <v>9500</v>
      </c>
      <c r="S10" s="19">
        <v>9500</v>
      </c>
      <c r="T10" s="19">
        <f t="shared" si="2"/>
        <v>0</v>
      </c>
      <c r="U10" s="16" t="s">
        <v>35</v>
      </c>
      <c r="V10" s="16" t="s">
        <v>78</v>
      </c>
    </row>
    <row r="11" spans="1:22" s="15" customFormat="1" x14ac:dyDescent="0.35">
      <c r="A11" s="10">
        <f t="shared" si="0"/>
        <v>7</v>
      </c>
      <c r="B11" s="10" t="s">
        <v>79</v>
      </c>
      <c r="C11" s="12">
        <v>46272</v>
      </c>
      <c r="D11" s="10" t="s">
        <v>80</v>
      </c>
      <c r="E11" s="10">
        <v>49</v>
      </c>
      <c r="F11" s="10" t="s">
        <v>25</v>
      </c>
      <c r="G11" s="10" t="s">
        <v>26</v>
      </c>
      <c r="H11" s="10" t="s">
        <v>81</v>
      </c>
      <c r="I11" s="10" t="s">
        <v>128</v>
      </c>
      <c r="J11" s="10" t="s">
        <v>52</v>
      </c>
      <c r="K11" s="10" t="s">
        <v>82</v>
      </c>
      <c r="L11" s="10" t="s">
        <v>31</v>
      </c>
      <c r="M11" s="10" t="s">
        <v>83</v>
      </c>
      <c r="N11" s="10" t="s">
        <v>84</v>
      </c>
      <c r="O11" s="12">
        <v>46276</v>
      </c>
      <c r="P11" s="13">
        <f t="shared" ca="1" si="1"/>
        <v>4</v>
      </c>
      <c r="Q11" s="10" t="s">
        <v>34</v>
      </c>
      <c r="R11" s="14">
        <v>67500</v>
      </c>
      <c r="S11" s="14">
        <v>60000</v>
      </c>
      <c r="T11" s="14">
        <f t="shared" si="2"/>
        <v>7500</v>
      </c>
      <c r="U11" s="10" t="s">
        <v>48</v>
      </c>
      <c r="V11" s="10" t="s">
        <v>85</v>
      </c>
    </row>
    <row r="12" spans="1:22" s="15" customFormat="1" x14ac:dyDescent="0.35">
      <c r="A12" s="16">
        <f t="shared" si="0"/>
        <v>8</v>
      </c>
      <c r="B12" s="16" t="s">
        <v>86</v>
      </c>
      <c r="C12" s="17">
        <v>46273</v>
      </c>
      <c r="D12" s="16" t="s">
        <v>87</v>
      </c>
      <c r="E12" s="16">
        <v>60</v>
      </c>
      <c r="F12" s="16" t="s">
        <v>39</v>
      </c>
      <c r="G12" s="10" t="s">
        <v>26</v>
      </c>
      <c r="H12" s="16" t="s">
        <v>27</v>
      </c>
      <c r="I12" s="16" t="s">
        <v>28</v>
      </c>
      <c r="J12" s="16" t="s">
        <v>29</v>
      </c>
      <c r="K12" s="16" t="s">
        <v>88</v>
      </c>
      <c r="L12" s="16" t="s">
        <v>89</v>
      </c>
      <c r="M12" s="16" t="s">
        <v>90</v>
      </c>
      <c r="N12" s="16" t="s">
        <v>33</v>
      </c>
      <c r="O12" s="17"/>
      <c r="P12" s="18">
        <f t="shared" ca="1" si="1"/>
        <v>15</v>
      </c>
      <c r="Q12" s="16" t="s">
        <v>91</v>
      </c>
      <c r="R12" s="19">
        <v>31500</v>
      </c>
      <c r="S12" s="19">
        <v>31500</v>
      </c>
      <c r="T12" s="19">
        <f t="shared" si="2"/>
        <v>0</v>
      </c>
      <c r="U12" s="16" t="s">
        <v>35</v>
      </c>
      <c r="V12" s="16" t="s">
        <v>92</v>
      </c>
    </row>
    <row r="13" spans="1:22" s="15" customFormat="1" x14ac:dyDescent="0.35">
      <c r="A13" s="10">
        <f t="shared" si="0"/>
        <v>9</v>
      </c>
      <c r="B13" s="10" t="s">
        <v>93</v>
      </c>
      <c r="C13" s="12">
        <v>46274</v>
      </c>
      <c r="D13" s="10" t="s">
        <v>123</v>
      </c>
      <c r="E13" s="10">
        <v>38</v>
      </c>
      <c r="F13" s="10" t="s">
        <v>25</v>
      </c>
      <c r="G13" s="10" t="s">
        <v>26</v>
      </c>
      <c r="H13" s="10" t="s">
        <v>94</v>
      </c>
      <c r="I13" s="10" t="s">
        <v>95</v>
      </c>
      <c r="J13" s="10" t="s">
        <v>52</v>
      </c>
      <c r="K13" s="10" t="s">
        <v>96</v>
      </c>
      <c r="L13" s="10" t="s">
        <v>31</v>
      </c>
      <c r="M13" s="10" t="s">
        <v>97</v>
      </c>
      <c r="N13" s="10" t="s">
        <v>98</v>
      </c>
      <c r="O13" s="12">
        <v>46275</v>
      </c>
      <c r="P13" s="13">
        <f t="shared" ca="1" si="1"/>
        <v>1</v>
      </c>
      <c r="Q13" s="10" t="s">
        <v>34</v>
      </c>
      <c r="R13" s="14">
        <v>18500</v>
      </c>
      <c r="S13" s="14">
        <v>18500</v>
      </c>
      <c r="T13" s="14">
        <f t="shared" si="2"/>
        <v>0</v>
      </c>
      <c r="U13" s="10" t="s">
        <v>35</v>
      </c>
      <c r="V13" s="10" t="s">
        <v>99</v>
      </c>
    </row>
    <row r="14" spans="1:22" s="15" customFormat="1" x14ac:dyDescent="0.35">
      <c r="A14" s="16">
        <f t="shared" si="0"/>
        <v>10</v>
      </c>
      <c r="B14" s="16" t="s">
        <v>100</v>
      </c>
      <c r="C14" s="17">
        <v>46275</v>
      </c>
      <c r="D14" s="16" t="s">
        <v>101</v>
      </c>
      <c r="E14" s="16">
        <v>70</v>
      </c>
      <c r="F14" s="16" t="s">
        <v>39</v>
      </c>
      <c r="G14" s="16" t="s">
        <v>102</v>
      </c>
      <c r="H14" s="16" t="s">
        <v>40</v>
      </c>
      <c r="I14" s="16" t="s">
        <v>41</v>
      </c>
      <c r="J14" s="16" t="s">
        <v>42</v>
      </c>
      <c r="K14" s="16" t="s">
        <v>103</v>
      </c>
      <c r="L14" s="16" t="s">
        <v>44</v>
      </c>
      <c r="M14" s="16" t="s">
        <v>104</v>
      </c>
      <c r="N14" s="16" t="s">
        <v>105</v>
      </c>
      <c r="O14" s="17"/>
      <c r="P14" s="18">
        <f t="shared" ca="1" si="1"/>
        <v>13</v>
      </c>
      <c r="Q14" s="16" t="s">
        <v>47</v>
      </c>
      <c r="R14" s="19">
        <v>72000</v>
      </c>
      <c r="S14" s="19">
        <v>30000</v>
      </c>
      <c r="T14" s="19">
        <f t="shared" si="2"/>
        <v>42000</v>
      </c>
      <c r="U14" s="16" t="s">
        <v>48</v>
      </c>
      <c r="V14" s="16" t="s">
        <v>106</v>
      </c>
    </row>
    <row r="15" spans="1:22" x14ac:dyDescent="0.35">
      <c r="A15" s="1" t="str">
        <f t="shared" ref="A15:A46" si="3">IF(D15="","",ROW()-4)</f>
        <v/>
      </c>
      <c r="B15" s="1"/>
      <c r="C15" s="2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"/>
      <c r="P15" s="3" t="str">
        <f t="shared" ca="1" si="1"/>
        <v/>
      </c>
      <c r="Q15" s="1"/>
      <c r="R15" s="4"/>
      <c r="S15" s="4"/>
      <c r="T15" s="4" t="str">
        <f t="shared" si="2"/>
        <v/>
      </c>
      <c r="U15" s="1"/>
      <c r="V15" s="1"/>
    </row>
    <row r="16" spans="1:22" x14ac:dyDescent="0.35">
      <c r="A16" s="5" t="str">
        <f t="shared" si="3"/>
        <v/>
      </c>
      <c r="B16" s="5"/>
      <c r="C16" s="6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6"/>
      <c r="P16" s="7" t="str">
        <f t="shared" ca="1" si="1"/>
        <v/>
      </c>
      <c r="Q16" s="5"/>
      <c r="R16" s="8"/>
      <c r="S16" s="8"/>
      <c r="T16" s="8" t="str">
        <f t="shared" si="2"/>
        <v/>
      </c>
      <c r="U16" s="5"/>
      <c r="V16" s="5"/>
    </row>
    <row r="17" spans="1:22" x14ac:dyDescent="0.35">
      <c r="A17" s="1" t="str">
        <f t="shared" si="3"/>
        <v/>
      </c>
      <c r="B17" s="1"/>
      <c r="C17" s="2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2"/>
      <c r="P17" s="3" t="str">
        <f t="shared" ca="1" si="1"/>
        <v/>
      </c>
      <c r="Q17" s="1"/>
      <c r="R17" s="4"/>
      <c r="S17" s="4"/>
      <c r="T17" s="4" t="str">
        <f t="shared" si="2"/>
        <v/>
      </c>
      <c r="U17" s="1"/>
      <c r="V17" s="1"/>
    </row>
    <row r="18" spans="1:22" x14ac:dyDescent="0.35">
      <c r="A18" s="5" t="str">
        <f t="shared" si="3"/>
        <v/>
      </c>
      <c r="B18" s="5"/>
      <c r="C18" s="6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6"/>
      <c r="P18" s="7" t="str">
        <f t="shared" ca="1" si="1"/>
        <v/>
      </c>
      <c r="Q18" s="5"/>
      <c r="R18" s="8"/>
      <c r="S18" s="8"/>
      <c r="T18" s="8" t="str">
        <f t="shared" si="2"/>
        <v/>
      </c>
      <c r="U18" s="5"/>
      <c r="V18" s="5"/>
    </row>
    <row r="19" spans="1:22" x14ac:dyDescent="0.35">
      <c r="A19" s="1" t="str">
        <f t="shared" si="3"/>
        <v/>
      </c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"/>
      <c r="P19" s="3" t="str">
        <f t="shared" ca="1" si="1"/>
        <v/>
      </c>
      <c r="Q19" s="1"/>
      <c r="R19" s="4"/>
      <c r="S19" s="4"/>
      <c r="T19" s="4" t="str">
        <f t="shared" si="2"/>
        <v/>
      </c>
      <c r="U19" s="1"/>
      <c r="V19" s="1"/>
    </row>
    <row r="20" spans="1:22" x14ac:dyDescent="0.35">
      <c r="A20" s="5" t="str">
        <f t="shared" si="3"/>
        <v/>
      </c>
      <c r="B20" s="5"/>
      <c r="C20" s="6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6"/>
      <c r="P20" s="7" t="str">
        <f t="shared" ca="1" si="1"/>
        <v/>
      </c>
      <c r="Q20" s="5"/>
      <c r="R20" s="8"/>
      <c r="S20" s="8"/>
      <c r="T20" s="8" t="str">
        <f t="shared" si="2"/>
        <v/>
      </c>
      <c r="U20" s="5"/>
      <c r="V20" s="5"/>
    </row>
    <row r="21" spans="1:22" x14ac:dyDescent="0.35">
      <c r="A21" s="1" t="str">
        <f t="shared" si="3"/>
        <v/>
      </c>
      <c r="B21" s="1"/>
      <c r="C21" s="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"/>
      <c r="P21" s="3" t="str">
        <f t="shared" ca="1" si="1"/>
        <v/>
      </c>
      <c r="Q21" s="1"/>
      <c r="R21" s="4"/>
      <c r="S21" s="4"/>
      <c r="T21" s="4" t="str">
        <f t="shared" si="2"/>
        <v/>
      </c>
      <c r="U21" s="1"/>
      <c r="V21" s="1"/>
    </row>
    <row r="22" spans="1:22" x14ac:dyDescent="0.35">
      <c r="A22" s="5" t="str">
        <f t="shared" si="3"/>
        <v/>
      </c>
      <c r="B22" s="5"/>
      <c r="C22" s="6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6"/>
      <c r="P22" s="7" t="str">
        <f t="shared" ca="1" si="1"/>
        <v/>
      </c>
      <c r="Q22" s="5"/>
      <c r="R22" s="8"/>
      <c r="S22" s="8"/>
      <c r="T22" s="8" t="str">
        <f t="shared" si="2"/>
        <v/>
      </c>
      <c r="U22" s="5"/>
      <c r="V22" s="5"/>
    </row>
    <row r="23" spans="1:22" x14ac:dyDescent="0.35">
      <c r="A23" s="1" t="str">
        <f t="shared" si="3"/>
        <v/>
      </c>
      <c r="B23" s="1"/>
      <c r="C23" s="2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"/>
      <c r="P23" s="3" t="str">
        <f t="shared" ca="1" si="1"/>
        <v/>
      </c>
      <c r="Q23" s="1"/>
      <c r="R23" s="4"/>
      <c r="S23" s="4"/>
      <c r="T23" s="4" t="str">
        <f t="shared" si="2"/>
        <v/>
      </c>
      <c r="U23" s="1"/>
      <c r="V23" s="1"/>
    </row>
    <row r="24" spans="1:22" x14ac:dyDescent="0.35">
      <c r="A24" s="5" t="str">
        <f t="shared" si="3"/>
        <v/>
      </c>
      <c r="B24" s="5"/>
      <c r="C24" s="6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6"/>
      <c r="P24" s="7" t="str">
        <f t="shared" ca="1" si="1"/>
        <v/>
      </c>
      <c r="Q24" s="5"/>
      <c r="R24" s="8"/>
      <c r="S24" s="8"/>
      <c r="T24" s="8" t="str">
        <f t="shared" si="2"/>
        <v/>
      </c>
      <c r="U24" s="5"/>
      <c r="V24" s="5"/>
    </row>
    <row r="25" spans="1:22" x14ac:dyDescent="0.35">
      <c r="A25" s="1" t="str">
        <f t="shared" si="3"/>
        <v/>
      </c>
      <c r="B25" s="1"/>
      <c r="C25" s="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"/>
      <c r="P25" s="3" t="str">
        <f t="shared" ca="1" si="1"/>
        <v/>
      </c>
      <c r="Q25" s="1"/>
      <c r="R25" s="4"/>
      <c r="S25" s="4"/>
      <c r="T25" s="4" t="str">
        <f t="shared" si="2"/>
        <v/>
      </c>
      <c r="U25" s="1"/>
      <c r="V25" s="1"/>
    </row>
    <row r="26" spans="1:22" x14ac:dyDescent="0.35">
      <c r="A26" s="5" t="str">
        <f t="shared" si="3"/>
        <v/>
      </c>
      <c r="B26" s="5"/>
      <c r="C26" s="6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6"/>
      <c r="P26" s="7" t="str">
        <f t="shared" ca="1" si="1"/>
        <v/>
      </c>
      <c r="Q26" s="5"/>
      <c r="R26" s="8"/>
      <c r="S26" s="8"/>
      <c r="T26" s="8" t="str">
        <f t="shared" si="2"/>
        <v/>
      </c>
      <c r="U26" s="5"/>
      <c r="V26" s="5"/>
    </row>
    <row r="27" spans="1:22" x14ac:dyDescent="0.35">
      <c r="A27" s="1" t="str">
        <f t="shared" si="3"/>
        <v/>
      </c>
      <c r="B27" s="1"/>
      <c r="C27" s="2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"/>
      <c r="P27" s="3" t="str">
        <f t="shared" ca="1" si="1"/>
        <v/>
      </c>
      <c r="Q27" s="1"/>
      <c r="R27" s="4"/>
      <c r="S27" s="4"/>
      <c r="T27" s="4" t="str">
        <f t="shared" si="2"/>
        <v/>
      </c>
      <c r="U27" s="1"/>
      <c r="V27" s="1"/>
    </row>
    <row r="28" spans="1:22" x14ac:dyDescent="0.35">
      <c r="A28" s="5" t="str">
        <f t="shared" si="3"/>
        <v/>
      </c>
      <c r="B28" s="5"/>
      <c r="C28" s="6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6"/>
      <c r="P28" s="7" t="str">
        <f t="shared" ca="1" si="1"/>
        <v/>
      </c>
      <c r="Q28" s="5"/>
      <c r="R28" s="8"/>
      <c r="S28" s="8"/>
      <c r="T28" s="8" t="str">
        <f t="shared" si="2"/>
        <v/>
      </c>
      <c r="U28" s="5"/>
      <c r="V28" s="5"/>
    </row>
    <row r="29" spans="1:22" x14ac:dyDescent="0.35">
      <c r="A29" s="1" t="str">
        <f t="shared" si="3"/>
        <v/>
      </c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"/>
      <c r="P29" s="3" t="str">
        <f t="shared" ca="1" si="1"/>
        <v/>
      </c>
      <c r="Q29" s="1"/>
      <c r="R29" s="4"/>
      <c r="S29" s="4"/>
      <c r="T29" s="4" t="str">
        <f t="shared" si="2"/>
        <v/>
      </c>
      <c r="U29" s="1"/>
      <c r="V29" s="1"/>
    </row>
    <row r="30" spans="1:22" x14ac:dyDescent="0.35">
      <c r="A30" s="5" t="str">
        <f t="shared" si="3"/>
        <v/>
      </c>
      <c r="B30" s="5"/>
      <c r="C30" s="6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6"/>
      <c r="P30" s="7" t="str">
        <f t="shared" ca="1" si="1"/>
        <v/>
      </c>
      <c r="Q30" s="5"/>
      <c r="R30" s="8"/>
      <c r="S30" s="8"/>
      <c r="T30" s="8" t="str">
        <f t="shared" si="2"/>
        <v/>
      </c>
      <c r="U30" s="5"/>
      <c r="V30" s="5"/>
    </row>
    <row r="31" spans="1:22" x14ac:dyDescent="0.35">
      <c r="A31" s="1" t="str">
        <f t="shared" si="3"/>
        <v/>
      </c>
      <c r="B31" s="1"/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"/>
      <c r="P31" s="3" t="str">
        <f t="shared" ca="1" si="1"/>
        <v/>
      </c>
      <c r="Q31" s="1"/>
      <c r="R31" s="4"/>
      <c r="S31" s="4"/>
      <c r="T31" s="4" t="str">
        <f t="shared" si="2"/>
        <v/>
      </c>
      <c r="U31" s="1"/>
      <c r="V31" s="1"/>
    </row>
    <row r="32" spans="1:22" x14ac:dyDescent="0.35">
      <c r="A32" s="5" t="str">
        <f t="shared" si="3"/>
        <v/>
      </c>
      <c r="B32" s="5"/>
      <c r="C32" s="6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6"/>
      <c r="P32" s="7" t="str">
        <f t="shared" ca="1" si="1"/>
        <v/>
      </c>
      <c r="Q32" s="5"/>
      <c r="R32" s="8"/>
      <c r="S32" s="8"/>
      <c r="T32" s="8" t="str">
        <f t="shared" si="2"/>
        <v/>
      </c>
      <c r="U32" s="5"/>
      <c r="V32" s="5"/>
    </row>
    <row r="33" spans="1:22" x14ac:dyDescent="0.35">
      <c r="A33" s="1" t="str">
        <f t="shared" si="3"/>
        <v/>
      </c>
      <c r="B33" s="1"/>
      <c r="C33" s="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"/>
      <c r="P33" s="3" t="str">
        <f t="shared" ca="1" si="1"/>
        <v/>
      </c>
      <c r="Q33" s="1"/>
      <c r="R33" s="4"/>
      <c r="S33" s="4"/>
      <c r="T33" s="4" t="str">
        <f t="shared" si="2"/>
        <v/>
      </c>
      <c r="U33" s="1"/>
      <c r="V33" s="1"/>
    </row>
    <row r="34" spans="1:22" x14ac:dyDescent="0.35">
      <c r="A34" s="5" t="str">
        <f t="shared" si="3"/>
        <v/>
      </c>
      <c r="B34" s="5"/>
      <c r="C34" s="6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6"/>
      <c r="P34" s="7" t="str">
        <f t="shared" ca="1" si="1"/>
        <v/>
      </c>
      <c r="Q34" s="5"/>
      <c r="R34" s="8"/>
      <c r="S34" s="8"/>
      <c r="T34" s="8" t="str">
        <f t="shared" si="2"/>
        <v/>
      </c>
      <c r="U34" s="5"/>
      <c r="V34" s="5"/>
    </row>
    <row r="35" spans="1:22" x14ac:dyDescent="0.35">
      <c r="A35" s="1" t="str">
        <f t="shared" si="3"/>
        <v/>
      </c>
      <c r="B35" s="1"/>
      <c r="C35" s="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"/>
      <c r="P35" s="3" t="str">
        <f t="shared" ca="1" si="1"/>
        <v/>
      </c>
      <c r="Q35" s="1"/>
      <c r="R35" s="4"/>
      <c r="S35" s="4"/>
      <c r="T35" s="4" t="str">
        <f t="shared" si="2"/>
        <v/>
      </c>
      <c r="U35" s="1"/>
      <c r="V35" s="1"/>
    </row>
    <row r="36" spans="1:22" x14ac:dyDescent="0.35">
      <c r="A36" s="5" t="str">
        <f t="shared" si="3"/>
        <v/>
      </c>
      <c r="B36" s="5"/>
      <c r="C36" s="6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6"/>
      <c r="P36" s="7" t="str">
        <f t="shared" ca="1" si="1"/>
        <v/>
      </c>
      <c r="Q36" s="5"/>
      <c r="R36" s="8"/>
      <c r="S36" s="8"/>
      <c r="T36" s="8" t="str">
        <f t="shared" si="2"/>
        <v/>
      </c>
      <c r="U36" s="5"/>
      <c r="V36" s="5"/>
    </row>
    <row r="37" spans="1:22" x14ac:dyDescent="0.35">
      <c r="A37" s="1" t="str">
        <f t="shared" si="3"/>
        <v/>
      </c>
      <c r="B37" s="1"/>
      <c r="C37" s="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"/>
      <c r="P37" s="3" t="str">
        <f t="shared" ref="P37:P68" ca="1" si="4">IF(C37="","",IF(O37&lt;&gt;"",O37-C37,TODAY()-C37))</f>
        <v/>
      </c>
      <c r="Q37" s="1"/>
      <c r="R37" s="4"/>
      <c r="S37" s="4"/>
      <c r="T37" s="4" t="str">
        <f t="shared" ref="T37:T68" si="5">IF(R37="","",MAX(R37-S37,0))</f>
        <v/>
      </c>
      <c r="U37" s="1"/>
      <c r="V37" s="1"/>
    </row>
    <row r="38" spans="1:22" x14ac:dyDescent="0.35">
      <c r="A38" s="5" t="str">
        <f t="shared" si="3"/>
        <v/>
      </c>
      <c r="B38" s="5"/>
      <c r="C38" s="6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6"/>
      <c r="P38" s="7" t="str">
        <f t="shared" ca="1" si="4"/>
        <v/>
      </c>
      <c r="Q38" s="5"/>
      <c r="R38" s="8"/>
      <c r="S38" s="8"/>
      <c r="T38" s="8" t="str">
        <f t="shared" si="5"/>
        <v/>
      </c>
      <c r="U38" s="5"/>
      <c r="V38" s="5"/>
    </row>
    <row r="39" spans="1:22" x14ac:dyDescent="0.35">
      <c r="A39" s="1" t="str">
        <f t="shared" si="3"/>
        <v/>
      </c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"/>
      <c r="P39" s="3" t="str">
        <f t="shared" ca="1" si="4"/>
        <v/>
      </c>
      <c r="Q39" s="1"/>
      <c r="R39" s="4"/>
      <c r="S39" s="4"/>
      <c r="T39" s="4" t="str">
        <f t="shared" si="5"/>
        <v/>
      </c>
      <c r="U39" s="1"/>
      <c r="V39" s="1"/>
    </row>
    <row r="40" spans="1:22" x14ac:dyDescent="0.35">
      <c r="A40" s="5" t="str">
        <f t="shared" si="3"/>
        <v/>
      </c>
      <c r="B40" s="5"/>
      <c r="C40" s="6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6"/>
      <c r="P40" s="7" t="str">
        <f t="shared" ca="1" si="4"/>
        <v/>
      </c>
      <c r="Q40" s="5"/>
      <c r="R40" s="8"/>
      <c r="S40" s="8"/>
      <c r="T40" s="8" t="str">
        <f t="shared" si="5"/>
        <v/>
      </c>
      <c r="U40" s="5"/>
      <c r="V40" s="5"/>
    </row>
    <row r="41" spans="1:22" x14ac:dyDescent="0.35">
      <c r="A41" s="1" t="str">
        <f t="shared" si="3"/>
        <v/>
      </c>
      <c r="B41" s="1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"/>
      <c r="P41" s="3" t="str">
        <f t="shared" ca="1" si="4"/>
        <v/>
      </c>
      <c r="Q41" s="1"/>
      <c r="R41" s="4"/>
      <c r="S41" s="4"/>
      <c r="T41" s="4" t="str">
        <f t="shared" si="5"/>
        <v/>
      </c>
      <c r="U41" s="1"/>
      <c r="V41" s="1"/>
    </row>
    <row r="42" spans="1:22" x14ac:dyDescent="0.35">
      <c r="A42" s="5" t="str">
        <f t="shared" si="3"/>
        <v/>
      </c>
      <c r="B42" s="5"/>
      <c r="C42" s="6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6"/>
      <c r="P42" s="7" t="str">
        <f t="shared" ca="1" si="4"/>
        <v/>
      </c>
      <c r="Q42" s="5"/>
      <c r="R42" s="8"/>
      <c r="S42" s="8"/>
      <c r="T42" s="8" t="str">
        <f t="shared" si="5"/>
        <v/>
      </c>
      <c r="U42" s="5"/>
      <c r="V42" s="5"/>
    </row>
    <row r="43" spans="1:22" x14ac:dyDescent="0.35">
      <c r="A43" s="1" t="str">
        <f t="shared" si="3"/>
        <v/>
      </c>
      <c r="B43" s="1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"/>
      <c r="P43" s="3" t="str">
        <f t="shared" ca="1" si="4"/>
        <v/>
      </c>
      <c r="Q43" s="1"/>
      <c r="R43" s="4"/>
      <c r="S43" s="4"/>
      <c r="T43" s="4" t="str">
        <f t="shared" si="5"/>
        <v/>
      </c>
      <c r="U43" s="1"/>
      <c r="V43" s="1"/>
    </row>
    <row r="44" spans="1:22" x14ac:dyDescent="0.35">
      <c r="A44" s="5" t="str">
        <f t="shared" si="3"/>
        <v/>
      </c>
      <c r="B44" s="5"/>
      <c r="C44" s="6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6"/>
      <c r="P44" s="7" t="str">
        <f t="shared" ca="1" si="4"/>
        <v/>
      </c>
      <c r="Q44" s="5"/>
      <c r="R44" s="8"/>
      <c r="S44" s="8"/>
      <c r="T44" s="8" t="str">
        <f t="shared" si="5"/>
        <v/>
      </c>
      <c r="U44" s="5"/>
      <c r="V44" s="5"/>
    </row>
    <row r="45" spans="1:22" x14ac:dyDescent="0.35">
      <c r="A45" s="1" t="str">
        <f t="shared" si="3"/>
        <v/>
      </c>
      <c r="B45" s="1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"/>
      <c r="P45" s="3" t="str">
        <f t="shared" ca="1" si="4"/>
        <v/>
      </c>
      <c r="Q45" s="1"/>
      <c r="R45" s="4"/>
      <c r="S45" s="4"/>
      <c r="T45" s="4" t="str">
        <f t="shared" si="5"/>
        <v/>
      </c>
      <c r="U45" s="1"/>
      <c r="V45" s="1"/>
    </row>
    <row r="46" spans="1:22" x14ac:dyDescent="0.35">
      <c r="A46" s="5" t="str">
        <f t="shared" si="3"/>
        <v/>
      </c>
      <c r="B46" s="5"/>
      <c r="C46" s="6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6"/>
      <c r="P46" s="7" t="str">
        <f t="shared" ca="1" si="4"/>
        <v/>
      </c>
      <c r="Q46" s="5"/>
      <c r="R46" s="8"/>
      <c r="S46" s="8"/>
      <c r="T46" s="8" t="str">
        <f t="shared" si="5"/>
        <v/>
      </c>
      <c r="U46" s="5"/>
      <c r="V46" s="5"/>
    </row>
    <row r="47" spans="1:22" x14ac:dyDescent="0.35">
      <c r="A47" s="1" t="str">
        <f t="shared" ref="A47:A78" si="6">IF(D47="","",ROW()-4)</f>
        <v/>
      </c>
      <c r="B47" s="1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"/>
      <c r="P47" s="3" t="str">
        <f t="shared" ca="1" si="4"/>
        <v/>
      </c>
      <c r="Q47" s="1"/>
      <c r="R47" s="4"/>
      <c r="S47" s="4"/>
      <c r="T47" s="4" t="str">
        <f t="shared" si="5"/>
        <v/>
      </c>
      <c r="U47" s="1"/>
      <c r="V47" s="1"/>
    </row>
    <row r="48" spans="1:22" x14ac:dyDescent="0.35">
      <c r="A48" s="5" t="str">
        <f t="shared" si="6"/>
        <v/>
      </c>
      <c r="B48" s="5"/>
      <c r="C48" s="6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6"/>
      <c r="P48" s="7" t="str">
        <f t="shared" ca="1" si="4"/>
        <v/>
      </c>
      <c r="Q48" s="5"/>
      <c r="R48" s="8"/>
      <c r="S48" s="8"/>
      <c r="T48" s="8" t="str">
        <f t="shared" si="5"/>
        <v/>
      </c>
      <c r="U48" s="5"/>
      <c r="V48" s="5"/>
    </row>
    <row r="49" spans="1:22" x14ac:dyDescent="0.35">
      <c r="A49" s="1" t="str">
        <f t="shared" si="6"/>
        <v/>
      </c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"/>
      <c r="P49" s="3" t="str">
        <f t="shared" ca="1" si="4"/>
        <v/>
      </c>
      <c r="Q49" s="1"/>
      <c r="R49" s="4"/>
      <c r="S49" s="4"/>
      <c r="T49" s="4" t="str">
        <f t="shared" si="5"/>
        <v/>
      </c>
      <c r="U49" s="1"/>
      <c r="V49" s="1"/>
    </row>
    <row r="50" spans="1:22" x14ac:dyDescent="0.35">
      <c r="A50" s="5" t="str">
        <f t="shared" si="6"/>
        <v/>
      </c>
      <c r="B50" s="5"/>
      <c r="C50" s="6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6"/>
      <c r="P50" s="7" t="str">
        <f t="shared" ca="1" si="4"/>
        <v/>
      </c>
      <c r="Q50" s="5"/>
      <c r="R50" s="8"/>
      <c r="S50" s="8"/>
      <c r="T50" s="8" t="str">
        <f t="shared" si="5"/>
        <v/>
      </c>
      <c r="U50" s="5"/>
      <c r="V50" s="5"/>
    </row>
    <row r="51" spans="1:22" x14ac:dyDescent="0.35">
      <c r="A51" s="1" t="str">
        <f t="shared" si="6"/>
        <v/>
      </c>
      <c r="B51" s="1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"/>
      <c r="P51" s="3" t="str">
        <f t="shared" ca="1" si="4"/>
        <v/>
      </c>
      <c r="Q51" s="1"/>
      <c r="R51" s="4"/>
      <c r="S51" s="4"/>
      <c r="T51" s="4" t="str">
        <f t="shared" si="5"/>
        <v/>
      </c>
      <c r="U51" s="1"/>
      <c r="V51" s="1"/>
    </row>
    <row r="52" spans="1:22" x14ac:dyDescent="0.35">
      <c r="A52" s="5" t="str">
        <f t="shared" si="6"/>
        <v/>
      </c>
      <c r="B52" s="5"/>
      <c r="C52" s="6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6"/>
      <c r="P52" s="7" t="str">
        <f t="shared" ca="1" si="4"/>
        <v/>
      </c>
      <c r="Q52" s="5"/>
      <c r="R52" s="8"/>
      <c r="S52" s="8"/>
      <c r="T52" s="8" t="str">
        <f t="shared" si="5"/>
        <v/>
      </c>
      <c r="U52" s="5"/>
      <c r="V52" s="5"/>
    </row>
    <row r="53" spans="1:22" x14ac:dyDescent="0.35">
      <c r="A53" s="1" t="str">
        <f t="shared" si="6"/>
        <v/>
      </c>
      <c r="B53" s="1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"/>
      <c r="P53" s="3" t="str">
        <f t="shared" ca="1" si="4"/>
        <v/>
      </c>
      <c r="Q53" s="1"/>
      <c r="R53" s="4"/>
      <c r="S53" s="4"/>
      <c r="T53" s="4" t="str">
        <f t="shared" si="5"/>
        <v/>
      </c>
      <c r="U53" s="1"/>
      <c r="V53" s="1"/>
    </row>
    <row r="54" spans="1:22" x14ac:dyDescent="0.35">
      <c r="A54" s="5" t="str">
        <f t="shared" si="6"/>
        <v/>
      </c>
      <c r="B54" s="5"/>
      <c r="C54" s="6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6"/>
      <c r="P54" s="7" t="str">
        <f t="shared" ca="1" si="4"/>
        <v/>
      </c>
      <c r="Q54" s="5"/>
      <c r="R54" s="8"/>
      <c r="S54" s="8"/>
      <c r="T54" s="8" t="str">
        <f t="shared" si="5"/>
        <v/>
      </c>
      <c r="U54" s="5"/>
      <c r="V54" s="5"/>
    </row>
    <row r="55" spans="1:22" x14ac:dyDescent="0.35">
      <c r="A55" s="1" t="str">
        <f t="shared" si="6"/>
        <v/>
      </c>
      <c r="B55" s="1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"/>
      <c r="P55" s="3" t="str">
        <f t="shared" ca="1" si="4"/>
        <v/>
      </c>
      <c r="Q55" s="1"/>
      <c r="R55" s="4"/>
      <c r="S55" s="4"/>
      <c r="T55" s="4" t="str">
        <f t="shared" si="5"/>
        <v/>
      </c>
      <c r="U55" s="1"/>
      <c r="V55" s="1"/>
    </row>
    <row r="56" spans="1:22" x14ac:dyDescent="0.35">
      <c r="A56" s="5" t="str">
        <f t="shared" si="6"/>
        <v/>
      </c>
      <c r="B56" s="5"/>
      <c r="C56" s="6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6"/>
      <c r="P56" s="7" t="str">
        <f t="shared" ca="1" si="4"/>
        <v/>
      </c>
      <c r="Q56" s="5"/>
      <c r="R56" s="8"/>
      <c r="S56" s="8"/>
      <c r="T56" s="8" t="str">
        <f t="shared" si="5"/>
        <v/>
      </c>
      <c r="U56" s="5"/>
      <c r="V56" s="5"/>
    </row>
    <row r="57" spans="1:22" x14ac:dyDescent="0.35">
      <c r="A57" s="1" t="str">
        <f t="shared" si="6"/>
        <v/>
      </c>
      <c r="B57" s="1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"/>
      <c r="P57" s="3" t="str">
        <f t="shared" ca="1" si="4"/>
        <v/>
      </c>
      <c r="Q57" s="1"/>
      <c r="R57" s="4"/>
      <c r="S57" s="4"/>
      <c r="T57" s="4" t="str">
        <f t="shared" si="5"/>
        <v/>
      </c>
      <c r="U57" s="1"/>
      <c r="V57" s="1"/>
    </row>
    <row r="58" spans="1:22" x14ac:dyDescent="0.35">
      <c r="A58" s="5" t="str">
        <f t="shared" si="6"/>
        <v/>
      </c>
      <c r="B58" s="5"/>
      <c r="C58" s="6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6"/>
      <c r="P58" s="7" t="str">
        <f t="shared" ca="1" si="4"/>
        <v/>
      </c>
      <c r="Q58" s="5"/>
      <c r="R58" s="8"/>
      <c r="S58" s="8"/>
      <c r="T58" s="8" t="str">
        <f t="shared" si="5"/>
        <v/>
      </c>
      <c r="U58" s="5"/>
      <c r="V58" s="5"/>
    </row>
    <row r="59" spans="1:22" x14ac:dyDescent="0.35">
      <c r="A59" s="1" t="str">
        <f t="shared" si="6"/>
        <v/>
      </c>
      <c r="B59" s="1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"/>
      <c r="P59" s="3" t="str">
        <f t="shared" ca="1" si="4"/>
        <v/>
      </c>
      <c r="Q59" s="1"/>
      <c r="R59" s="4"/>
      <c r="S59" s="4"/>
      <c r="T59" s="4" t="str">
        <f t="shared" si="5"/>
        <v/>
      </c>
      <c r="U59" s="1"/>
      <c r="V59" s="1"/>
    </row>
    <row r="60" spans="1:22" x14ac:dyDescent="0.35">
      <c r="A60" s="5" t="str">
        <f t="shared" si="6"/>
        <v/>
      </c>
      <c r="B60" s="5"/>
      <c r="C60" s="6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6"/>
      <c r="P60" s="7" t="str">
        <f t="shared" ca="1" si="4"/>
        <v/>
      </c>
      <c r="Q60" s="5"/>
      <c r="R60" s="8"/>
      <c r="S60" s="8"/>
      <c r="T60" s="8" t="str">
        <f t="shared" si="5"/>
        <v/>
      </c>
      <c r="U60" s="5"/>
      <c r="V60" s="5"/>
    </row>
    <row r="61" spans="1:22" x14ac:dyDescent="0.35">
      <c r="A61" s="1" t="str">
        <f t="shared" si="6"/>
        <v/>
      </c>
      <c r="B61" s="1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"/>
      <c r="P61" s="3" t="str">
        <f t="shared" ca="1" si="4"/>
        <v/>
      </c>
      <c r="Q61" s="1"/>
      <c r="R61" s="4"/>
      <c r="S61" s="4"/>
      <c r="T61" s="4" t="str">
        <f t="shared" si="5"/>
        <v/>
      </c>
      <c r="U61" s="1"/>
      <c r="V61" s="1"/>
    </row>
    <row r="62" spans="1:22" x14ac:dyDescent="0.35">
      <c r="A62" s="5" t="str">
        <f t="shared" si="6"/>
        <v/>
      </c>
      <c r="B62" s="5"/>
      <c r="C62" s="6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6"/>
      <c r="P62" s="7" t="str">
        <f t="shared" ca="1" si="4"/>
        <v/>
      </c>
      <c r="Q62" s="5"/>
      <c r="R62" s="8"/>
      <c r="S62" s="8"/>
      <c r="T62" s="8" t="str">
        <f t="shared" si="5"/>
        <v/>
      </c>
      <c r="U62" s="5"/>
      <c r="V62" s="5"/>
    </row>
    <row r="63" spans="1:22" x14ac:dyDescent="0.35">
      <c r="A63" s="1" t="str">
        <f t="shared" si="6"/>
        <v/>
      </c>
      <c r="B63" s="1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"/>
      <c r="P63" s="3" t="str">
        <f t="shared" ca="1" si="4"/>
        <v/>
      </c>
      <c r="Q63" s="1"/>
      <c r="R63" s="4"/>
      <c r="S63" s="4"/>
      <c r="T63" s="4" t="str">
        <f t="shared" si="5"/>
        <v/>
      </c>
      <c r="U63" s="1"/>
      <c r="V63" s="1"/>
    </row>
    <row r="64" spans="1:22" x14ac:dyDescent="0.35">
      <c r="A64" s="5" t="str">
        <f t="shared" si="6"/>
        <v/>
      </c>
      <c r="B64" s="5"/>
      <c r="C64" s="6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6"/>
      <c r="P64" s="7" t="str">
        <f t="shared" ca="1" si="4"/>
        <v/>
      </c>
      <c r="Q64" s="5"/>
      <c r="R64" s="8"/>
      <c r="S64" s="8"/>
      <c r="T64" s="8" t="str">
        <f t="shared" si="5"/>
        <v/>
      </c>
      <c r="U64" s="5"/>
      <c r="V64" s="5"/>
    </row>
    <row r="65" spans="1:22" x14ac:dyDescent="0.35">
      <c r="A65" s="1" t="str">
        <f t="shared" si="6"/>
        <v/>
      </c>
      <c r="B65" s="1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"/>
      <c r="P65" s="3" t="str">
        <f t="shared" ca="1" si="4"/>
        <v/>
      </c>
      <c r="Q65" s="1"/>
      <c r="R65" s="4"/>
      <c r="S65" s="4"/>
      <c r="T65" s="4" t="str">
        <f t="shared" si="5"/>
        <v/>
      </c>
      <c r="U65" s="1"/>
      <c r="V65" s="1"/>
    </row>
    <row r="66" spans="1:22" x14ac:dyDescent="0.35">
      <c r="A66" s="5" t="str">
        <f t="shared" si="6"/>
        <v/>
      </c>
      <c r="B66" s="5"/>
      <c r="C66" s="6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6"/>
      <c r="P66" s="7" t="str">
        <f t="shared" ca="1" si="4"/>
        <v/>
      </c>
      <c r="Q66" s="5"/>
      <c r="R66" s="8"/>
      <c r="S66" s="8"/>
      <c r="T66" s="8" t="str">
        <f t="shared" si="5"/>
        <v/>
      </c>
      <c r="U66" s="5"/>
      <c r="V66" s="5"/>
    </row>
    <row r="67" spans="1:22" x14ac:dyDescent="0.35">
      <c r="A67" s="1" t="str">
        <f t="shared" si="6"/>
        <v/>
      </c>
      <c r="B67" s="1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"/>
      <c r="P67" s="3" t="str">
        <f t="shared" ca="1" si="4"/>
        <v/>
      </c>
      <c r="Q67" s="1"/>
      <c r="R67" s="4"/>
      <c r="S67" s="4"/>
      <c r="T67" s="4" t="str">
        <f t="shared" si="5"/>
        <v/>
      </c>
      <c r="U67" s="1"/>
      <c r="V67" s="1"/>
    </row>
    <row r="68" spans="1:22" x14ac:dyDescent="0.35">
      <c r="A68" s="5" t="str">
        <f t="shared" si="6"/>
        <v/>
      </c>
      <c r="B68" s="5"/>
      <c r="C68" s="6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6"/>
      <c r="P68" s="7" t="str">
        <f t="shared" ca="1" si="4"/>
        <v/>
      </c>
      <c r="Q68" s="5"/>
      <c r="R68" s="8"/>
      <c r="S68" s="8"/>
      <c r="T68" s="8" t="str">
        <f t="shared" si="5"/>
        <v/>
      </c>
      <c r="U68" s="5"/>
      <c r="V68" s="5"/>
    </row>
    <row r="69" spans="1:22" x14ac:dyDescent="0.35">
      <c r="A69" s="1" t="str">
        <f t="shared" si="6"/>
        <v/>
      </c>
      <c r="B69" s="1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"/>
      <c r="P69" s="3" t="str">
        <f t="shared" ref="P69:P100" ca="1" si="7">IF(C69="","",IF(O69&lt;&gt;"",O69-C69,TODAY()-C69))</f>
        <v/>
      </c>
      <c r="Q69" s="1"/>
      <c r="R69" s="4"/>
      <c r="S69" s="4"/>
      <c r="T69" s="4" t="str">
        <f t="shared" ref="T69:T100" si="8">IF(R69="","",MAX(R69-S69,0))</f>
        <v/>
      </c>
      <c r="U69" s="1"/>
      <c r="V69" s="1"/>
    </row>
    <row r="70" spans="1:22" x14ac:dyDescent="0.35">
      <c r="A70" s="5" t="str">
        <f t="shared" si="6"/>
        <v/>
      </c>
      <c r="B70" s="5"/>
      <c r="C70" s="6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6"/>
      <c r="P70" s="7" t="str">
        <f t="shared" ca="1" si="7"/>
        <v/>
      </c>
      <c r="Q70" s="5"/>
      <c r="R70" s="8"/>
      <c r="S70" s="8"/>
      <c r="T70" s="8" t="str">
        <f t="shared" si="8"/>
        <v/>
      </c>
      <c r="U70" s="5"/>
      <c r="V70" s="5"/>
    </row>
    <row r="71" spans="1:22" x14ac:dyDescent="0.35">
      <c r="A71" s="1" t="str">
        <f t="shared" si="6"/>
        <v/>
      </c>
      <c r="B71" s="1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"/>
      <c r="P71" s="3" t="str">
        <f t="shared" ca="1" si="7"/>
        <v/>
      </c>
      <c r="Q71" s="1"/>
      <c r="R71" s="4"/>
      <c r="S71" s="4"/>
      <c r="T71" s="4" t="str">
        <f t="shared" si="8"/>
        <v/>
      </c>
      <c r="U71" s="1"/>
      <c r="V71" s="1"/>
    </row>
    <row r="72" spans="1:22" x14ac:dyDescent="0.35">
      <c r="A72" s="5" t="str">
        <f t="shared" si="6"/>
        <v/>
      </c>
      <c r="B72" s="5"/>
      <c r="C72" s="6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6"/>
      <c r="P72" s="7" t="str">
        <f t="shared" ca="1" si="7"/>
        <v/>
      </c>
      <c r="Q72" s="5"/>
      <c r="R72" s="8"/>
      <c r="S72" s="8"/>
      <c r="T72" s="8" t="str">
        <f t="shared" si="8"/>
        <v/>
      </c>
      <c r="U72" s="5"/>
      <c r="V72" s="5"/>
    </row>
    <row r="73" spans="1:22" x14ac:dyDescent="0.35">
      <c r="A73" s="1" t="str">
        <f t="shared" si="6"/>
        <v/>
      </c>
      <c r="B73" s="1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"/>
      <c r="P73" s="3" t="str">
        <f t="shared" ca="1" si="7"/>
        <v/>
      </c>
      <c r="Q73" s="1"/>
      <c r="R73" s="4"/>
      <c r="S73" s="4"/>
      <c r="T73" s="4" t="str">
        <f t="shared" si="8"/>
        <v/>
      </c>
      <c r="U73" s="1"/>
      <c r="V73" s="1"/>
    </row>
    <row r="74" spans="1:22" x14ac:dyDescent="0.35">
      <c r="A74" s="5" t="str">
        <f t="shared" si="6"/>
        <v/>
      </c>
      <c r="B74" s="5"/>
      <c r="C74" s="6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6"/>
      <c r="P74" s="7" t="str">
        <f t="shared" ca="1" si="7"/>
        <v/>
      </c>
      <c r="Q74" s="5"/>
      <c r="R74" s="8"/>
      <c r="S74" s="8"/>
      <c r="T74" s="8" t="str">
        <f t="shared" si="8"/>
        <v/>
      </c>
      <c r="U74" s="5"/>
      <c r="V74" s="5"/>
    </row>
    <row r="75" spans="1:22" x14ac:dyDescent="0.35">
      <c r="A75" s="1" t="str">
        <f t="shared" si="6"/>
        <v/>
      </c>
      <c r="B75" s="1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"/>
      <c r="P75" s="3" t="str">
        <f t="shared" ca="1" si="7"/>
        <v/>
      </c>
      <c r="Q75" s="1"/>
      <c r="R75" s="4"/>
      <c r="S75" s="4"/>
      <c r="T75" s="4" t="str">
        <f t="shared" si="8"/>
        <v/>
      </c>
      <c r="U75" s="1"/>
      <c r="V75" s="1"/>
    </row>
    <row r="76" spans="1:22" x14ac:dyDescent="0.35">
      <c r="A76" s="5" t="str">
        <f t="shared" si="6"/>
        <v/>
      </c>
      <c r="B76" s="5"/>
      <c r="C76" s="6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6"/>
      <c r="P76" s="7" t="str">
        <f t="shared" ca="1" si="7"/>
        <v/>
      </c>
      <c r="Q76" s="5"/>
      <c r="R76" s="8"/>
      <c r="S76" s="8"/>
      <c r="T76" s="8" t="str">
        <f t="shared" si="8"/>
        <v/>
      </c>
      <c r="U76" s="5"/>
      <c r="V76" s="5"/>
    </row>
    <row r="77" spans="1:22" x14ac:dyDescent="0.35">
      <c r="A77" s="1" t="str">
        <f t="shared" si="6"/>
        <v/>
      </c>
      <c r="B77" s="1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"/>
      <c r="P77" s="3" t="str">
        <f t="shared" ca="1" si="7"/>
        <v/>
      </c>
      <c r="Q77" s="1"/>
      <c r="R77" s="4"/>
      <c r="S77" s="4"/>
      <c r="T77" s="4" t="str">
        <f t="shared" si="8"/>
        <v/>
      </c>
      <c r="U77" s="1"/>
      <c r="V77" s="1"/>
    </row>
    <row r="78" spans="1:22" x14ac:dyDescent="0.35">
      <c r="A78" s="5" t="str">
        <f t="shared" si="6"/>
        <v/>
      </c>
      <c r="B78" s="5"/>
      <c r="C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6"/>
      <c r="P78" s="7" t="str">
        <f t="shared" ca="1" si="7"/>
        <v/>
      </c>
      <c r="Q78" s="5"/>
      <c r="R78" s="8"/>
      <c r="S78" s="8"/>
      <c r="T78" s="8" t="str">
        <f t="shared" si="8"/>
        <v/>
      </c>
      <c r="U78" s="5"/>
      <c r="V78" s="5"/>
    </row>
    <row r="79" spans="1:22" x14ac:dyDescent="0.35">
      <c r="A79" s="1" t="str">
        <f t="shared" ref="A79:A104" si="9">IF(D79="","",ROW()-4)</f>
        <v/>
      </c>
      <c r="B79" s="1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"/>
      <c r="P79" s="3" t="str">
        <f t="shared" ca="1" si="7"/>
        <v/>
      </c>
      <c r="Q79" s="1"/>
      <c r="R79" s="4"/>
      <c r="S79" s="4"/>
      <c r="T79" s="4" t="str">
        <f t="shared" si="8"/>
        <v/>
      </c>
      <c r="U79" s="1"/>
      <c r="V79" s="1"/>
    </row>
    <row r="80" spans="1:22" x14ac:dyDescent="0.35">
      <c r="A80" s="5" t="str">
        <f t="shared" si="9"/>
        <v/>
      </c>
      <c r="B80" s="5"/>
      <c r="C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6"/>
      <c r="P80" s="7" t="str">
        <f t="shared" ca="1" si="7"/>
        <v/>
      </c>
      <c r="Q80" s="5"/>
      <c r="R80" s="8"/>
      <c r="S80" s="8"/>
      <c r="T80" s="8" t="str">
        <f t="shared" si="8"/>
        <v/>
      </c>
      <c r="U80" s="5"/>
      <c r="V80" s="5"/>
    </row>
    <row r="81" spans="1:22" x14ac:dyDescent="0.35">
      <c r="A81" s="1" t="str">
        <f t="shared" si="9"/>
        <v/>
      </c>
      <c r="B81" s="1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"/>
      <c r="P81" s="3" t="str">
        <f t="shared" ca="1" si="7"/>
        <v/>
      </c>
      <c r="Q81" s="1"/>
      <c r="R81" s="4"/>
      <c r="S81" s="4"/>
      <c r="T81" s="4" t="str">
        <f t="shared" si="8"/>
        <v/>
      </c>
      <c r="U81" s="1"/>
      <c r="V81" s="1"/>
    </row>
    <row r="82" spans="1:22" x14ac:dyDescent="0.35">
      <c r="A82" s="5" t="str">
        <f t="shared" si="9"/>
        <v/>
      </c>
      <c r="B82" s="5"/>
      <c r="C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6"/>
      <c r="P82" s="7" t="str">
        <f t="shared" ca="1" si="7"/>
        <v/>
      </c>
      <c r="Q82" s="5"/>
      <c r="R82" s="8"/>
      <c r="S82" s="8"/>
      <c r="T82" s="8" t="str">
        <f t="shared" si="8"/>
        <v/>
      </c>
      <c r="U82" s="5"/>
      <c r="V82" s="5"/>
    </row>
    <row r="83" spans="1:22" x14ac:dyDescent="0.35">
      <c r="A83" s="1" t="str">
        <f t="shared" si="9"/>
        <v/>
      </c>
      <c r="B83" s="1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"/>
      <c r="P83" s="3" t="str">
        <f t="shared" ca="1" si="7"/>
        <v/>
      </c>
      <c r="Q83" s="1"/>
      <c r="R83" s="4"/>
      <c r="S83" s="4"/>
      <c r="T83" s="4" t="str">
        <f t="shared" si="8"/>
        <v/>
      </c>
      <c r="U83" s="1"/>
      <c r="V83" s="1"/>
    </row>
    <row r="84" spans="1:22" x14ac:dyDescent="0.35">
      <c r="A84" s="5" t="str">
        <f t="shared" si="9"/>
        <v/>
      </c>
      <c r="B84" s="5"/>
      <c r="C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6"/>
      <c r="P84" s="7" t="str">
        <f t="shared" ca="1" si="7"/>
        <v/>
      </c>
      <c r="Q84" s="5"/>
      <c r="R84" s="8"/>
      <c r="S84" s="8"/>
      <c r="T84" s="8" t="str">
        <f t="shared" si="8"/>
        <v/>
      </c>
      <c r="U84" s="5"/>
      <c r="V84" s="5"/>
    </row>
    <row r="85" spans="1:22" x14ac:dyDescent="0.35">
      <c r="A85" s="1" t="str">
        <f t="shared" si="9"/>
        <v/>
      </c>
      <c r="B85" s="1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"/>
      <c r="P85" s="3" t="str">
        <f t="shared" ca="1" si="7"/>
        <v/>
      </c>
      <c r="Q85" s="1"/>
      <c r="R85" s="4"/>
      <c r="S85" s="4"/>
      <c r="T85" s="4" t="str">
        <f t="shared" si="8"/>
        <v/>
      </c>
      <c r="U85" s="1"/>
      <c r="V85" s="1"/>
    </row>
    <row r="86" spans="1:22" x14ac:dyDescent="0.35">
      <c r="A86" s="5" t="str">
        <f t="shared" si="9"/>
        <v/>
      </c>
      <c r="B86" s="5"/>
      <c r="C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6"/>
      <c r="P86" s="7" t="str">
        <f t="shared" ca="1" si="7"/>
        <v/>
      </c>
      <c r="Q86" s="5"/>
      <c r="R86" s="8"/>
      <c r="S86" s="8"/>
      <c r="T86" s="8" t="str">
        <f t="shared" si="8"/>
        <v/>
      </c>
      <c r="U86" s="5"/>
      <c r="V86" s="5"/>
    </row>
    <row r="87" spans="1:22" x14ac:dyDescent="0.35">
      <c r="A87" s="1" t="str">
        <f t="shared" si="9"/>
        <v/>
      </c>
      <c r="B87" s="1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"/>
      <c r="P87" s="3" t="str">
        <f t="shared" ca="1" si="7"/>
        <v/>
      </c>
      <c r="Q87" s="1"/>
      <c r="R87" s="4"/>
      <c r="S87" s="4"/>
      <c r="T87" s="4" t="str">
        <f t="shared" si="8"/>
        <v/>
      </c>
      <c r="U87" s="1"/>
      <c r="V87" s="1"/>
    </row>
    <row r="88" spans="1:22" x14ac:dyDescent="0.35">
      <c r="A88" s="5" t="str">
        <f t="shared" si="9"/>
        <v/>
      </c>
      <c r="B88" s="5"/>
      <c r="C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6"/>
      <c r="P88" s="7" t="str">
        <f t="shared" ca="1" si="7"/>
        <v/>
      </c>
      <c r="Q88" s="5"/>
      <c r="R88" s="8"/>
      <c r="S88" s="8"/>
      <c r="T88" s="8" t="str">
        <f t="shared" si="8"/>
        <v/>
      </c>
      <c r="U88" s="5"/>
      <c r="V88" s="5"/>
    </row>
    <row r="89" spans="1:22" x14ac:dyDescent="0.35">
      <c r="A89" s="1" t="str">
        <f t="shared" si="9"/>
        <v/>
      </c>
      <c r="B89" s="1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"/>
      <c r="P89" s="3" t="str">
        <f t="shared" ca="1" si="7"/>
        <v/>
      </c>
      <c r="Q89" s="1"/>
      <c r="R89" s="4"/>
      <c r="S89" s="4"/>
      <c r="T89" s="4" t="str">
        <f t="shared" si="8"/>
        <v/>
      </c>
      <c r="U89" s="1"/>
      <c r="V89" s="1"/>
    </row>
    <row r="90" spans="1:22" x14ac:dyDescent="0.35">
      <c r="A90" s="5" t="str">
        <f t="shared" si="9"/>
        <v/>
      </c>
      <c r="B90" s="5"/>
      <c r="C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6"/>
      <c r="P90" s="7" t="str">
        <f t="shared" ca="1" si="7"/>
        <v/>
      </c>
      <c r="Q90" s="5"/>
      <c r="R90" s="8"/>
      <c r="S90" s="8"/>
      <c r="T90" s="8" t="str">
        <f t="shared" si="8"/>
        <v/>
      </c>
      <c r="U90" s="5"/>
      <c r="V90" s="5"/>
    </row>
    <row r="91" spans="1:22" x14ac:dyDescent="0.35">
      <c r="A91" s="1" t="str">
        <f t="shared" si="9"/>
        <v/>
      </c>
      <c r="B91" s="1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"/>
      <c r="P91" s="3" t="str">
        <f t="shared" ca="1" si="7"/>
        <v/>
      </c>
      <c r="Q91" s="1"/>
      <c r="R91" s="4"/>
      <c r="S91" s="4"/>
      <c r="T91" s="4" t="str">
        <f t="shared" si="8"/>
        <v/>
      </c>
      <c r="U91" s="1"/>
      <c r="V91" s="1"/>
    </row>
    <row r="92" spans="1:22" x14ac:dyDescent="0.35">
      <c r="A92" s="5" t="str">
        <f t="shared" si="9"/>
        <v/>
      </c>
      <c r="B92" s="5"/>
      <c r="C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6"/>
      <c r="P92" s="7" t="str">
        <f t="shared" ca="1" si="7"/>
        <v/>
      </c>
      <c r="Q92" s="5"/>
      <c r="R92" s="8"/>
      <c r="S92" s="8"/>
      <c r="T92" s="8" t="str">
        <f t="shared" si="8"/>
        <v/>
      </c>
      <c r="U92" s="5"/>
      <c r="V92" s="5"/>
    </row>
    <row r="93" spans="1:22" x14ac:dyDescent="0.35">
      <c r="A93" s="1" t="str">
        <f t="shared" si="9"/>
        <v/>
      </c>
      <c r="B93" s="1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"/>
      <c r="P93" s="3" t="str">
        <f t="shared" ca="1" si="7"/>
        <v/>
      </c>
      <c r="Q93" s="1"/>
      <c r="R93" s="4"/>
      <c r="S93" s="4"/>
      <c r="T93" s="4" t="str">
        <f t="shared" si="8"/>
        <v/>
      </c>
      <c r="U93" s="1"/>
      <c r="V93" s="1"/>
    </row>
    <row r="94" spans="1:22" x14ac:dyDescent="0.35">
      <c r="A94" s="5" t="str">
        <f t="shared" si="9"/>
        <v/>
      </c>
      <c r="B94" s="5"/>
      <c r="C94" s="6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6"/>
      <c r="P94" s="7" t="str">
        <f t="shared" ca="1" si="7"/>
        <v/>
      </c>
      <c r="Q94" s="5"/>
      <c r="R94" s="8"/>
      <c r="S94" s="8"/>
      <c r="T94" s="8" t="str">
        <f t="shared" si="8"/>
        <v/>
      </c>
      <c r="U94" s="5"/>
      <c r="V94" s="5"/>
    </row>
    <row r="95" spans="1:22" x14ac:dyDescent="0.35">
      <c r="A95" s="1" t="str">
        <f t="shared" si="9"/>
        <v/>
      </c>
      <c r="B95" s="1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"/>
      <c r="P95" s="3" t="str">
        <f t="shared" ca="1" si="7"/>
        <v/>
      </c>
      <c r="Q95" s="1"/>
      <c r="R95" s="4"/>
      <c r="S95" s="4"/>
      <c r="T95" s="4" t="str">
        <f t="shared" si="8"/>
        <v/>
      </c>
      <c r="U95" s="1"/>
      <c r="V95" s="1"/>
    </row>
    <row r="96" spans="1:22" x14ac:dyDescent="0.35">
      <c r="A96" s="5" t="str">
        <f t="shared" si="9"/>
        <v/>
      </c>
      <c r="B96" s="5"/>
      <c r="C96" s="6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6"/>
      <c r="P96" s="7" t="str">
        <f t="shared" ca="1" si="7"/>
        <v/>
      </c>
      <c r="Q96" s="5"/>
      <c r="R96" s="8"/>
      <c r="S96" s="8"/>
      <c r="T96" s="8" t="str">
        <f t="shared" si="8"/>
        <v/>
      </c>
      <c r="U96" s="5"/>
      <c r="V96" s="5"/>
    </row>
    <row r="97" spans="1:22" x14ac:dyDescent="0.35">
      <c r="A97" s="1" t="str">
        <f t="shared" si="9"/>
        <v/>
      </c>
      <c r="B97" s="1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"/>
      <c r="P97" s="3" t="str">
        <f t="shared" ca="1" si="7"/>
        <v/>
      </c>
      <c r="Q97" s="1"/>
      <c r="R97" s="4"/>
      <c r="S97" s="4"/>
      <c r="T97" s="4" t="str">
        <f t="shared" si="8"/>
        <v/>
      </c>
      <c r="U97" s="1"/>
      <c r="V97" s="1"/>
    </row>
    <row r="98" spans="1:22" x14ac:dyDescent="0.35">
      <c r="A98" s="5" t="str">
        <f t="shared" si="9"/>
        <v/>
      </c>
      <c r="B98" s="5"/>
      <c r="C98" s="6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6"/>
      <c r="P98" s="7" t="str">
        <f t="shared" ca="1" si="7"/>
        <v/>
      </c>
      <c r="Q98" s="5"/>
      <c r="R98" s="8"/>
      <c r="S98" s="8"/>
      <c r="T98" s="8" t="str">
        <f t="shared" si="8"/>
        <v/>
      </c>
      <c r="U98" s="5"/>
      <c r="V98" s="5"/>
    </row>
    <row r="99" spans="1:22" x14ac:dyDescent="0.35">
      <c r="A99" s="1" t="str">
        <f t="shared" si="9"/>
        <v/>
      </c>
      <c r="B99" s="1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"/>
      <c r="P99" s="3" t="str">
        <f t="shared" ca="1" si="7"/>
        <v/>
      </c>
      <c r="Q99" s="1"/>
      <c r="R99" s="4"/>
      <c r="S99" s="4"/>
      <c r="T99" s="4" t="str">
        <f t="shared" si="8"/>
        <v/>
      </c>
      <c r="U99" s="1"/>
      <c r="V99" s="1"/>
    </row>
    <row r="100" spans="1:22" x14ac:dyDescent="0.35">
      <c r="A100" s="5" t="str">
        <f t="shared" si="9"/>
        <v/>
      </c>
      <c r="B100" s="5"/>
      <c r="C100" s="6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6"/>
      <c r="P100" s="7" t="str">
        <f t="shared" ca="1" si="7"/>
        <v/>
      </c>
      <c r="Q100" s="5"/>
      <c r="R100" s="8"/>
      <c r="S100" s="8"/>
      <c r="T100" s="8" t="str">
        <f t="shared" si="8"/>
        <v/>
      </c>
      <c r="U100" s="5"/>
      <c r="V100" s="5"/>
    </row>
    <row r="101" spans="1:22" x14ac:dyDescent="0.35">
      <c r="A101" s="1" t="str">
        <f t="shared" si="9"/>
        <v/>
      </c>
      <c r="B101" s="1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"/>
      <c r="P101" s="3" t="str">
        <f t="shared" ref="P101:P104" ca="1" si="10">IF(C101="","",IF(O101&lt;&gt;"",O101-C101,TODAY()-C101))</f>
        <v/>
      </c>
      <c r="Q101" s="1"/>
      <c r="R101" s="4"/>
      <c r="S101" s="4"/>
      <c r="T101" s="4" t="str">
        <f t="shared" ref="T101:T104" si="11">IF(R101="","",MAX(R101-S101,0))</f>
        <v/>
      </c>
      <c r="U101" s="1"/>
      <c r="V101" s="1"/>
    </row>
    <row r="102" spans="1:22" x14ac:dyDescent="0.35">
      <c r="A102" s="5" t="str">
        <f t="shared" si="9"/>
        <v/>
      </c>
      <c r="B102" s="5"/>
      <c r="C102" s="6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6"/>
      <c r="P102" s="7" t="str">
        <f t="shared" ca="1" si="10"/>
        <v/>
      </c>
      <c r="Q102" s="5"/>
      <c r="R102" s="8"/>
      <c r="S102" s="8"/>
      <c r="T102" s="8" t="str">
        <f t="shared" si="11"/>
        <v/>
      </c>
      <c r="U102" s="5"/>
      <c r="V102" s="5"/>
    </row>
    <row r="103" spans="1:22" x14ac:dyDescent="0.35">
      <c r="A103" s="1" t="str">
        <f t="shared" si="9"/>
        <v/>
      </c>
      <c r="B103" s="1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"/>
      <c r="P103" s="3" t="str">
        <f t="shared" ca="1" si="10"/>
        <v/>
      </c>
      <c r="Q103" s="1"/>
      <c r="R103" s="4"/>
      <c r="S103" s="4"/>
      <c r="T103" s="4" t="str">
        <f t="shared" si="11"/>
        <v/>
      </c>
      <c r="U103" s="1"/>
      <c r="V103" s="1"/>
    </row>
    <row r="104" spans="1:22" x14ac:dyDescent="0.35">
      <c r="A104" s="5" t="str">
        <f t="shared" si="9"/>
        <v/>
      </c>
      <c r="B104" s="5"/>
      <c r="C104" s="6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6"/>
      <c r="P104" s="7" t="str">
        <f t="shared" ca="1" si="10"/>
        <v/>
      </c>
      <c r="Q104" s="5"/>
      <c r="R104" s="8"/>
      <c r="S104" s="8"/>
      <c r="T104" s="8" t="str">
        <f t="shared" si="11"/>
        <v/>
      </c>
      <c r="U104" s="5"/>
      <c r="V104" s="5"/>
    </row>
  </sheetData>
  <mergeCells count="2">
    <mergeCell ref="A2:V2"/>
    <mergeCell ref="A1:V1"/>
  </mergeCells>
  <conditionalFormatting sqref="Q5:Q104">
    <cfRule type="expression" dxfId="4" priority="1">
      <formula>$Q5="Admitted"</formula>
    </cfRule>
    <cfRule type="expression" dxfId="3" priority="2">
      <formula>$Q5="Discharged"</formula>
    </cfRule>
  </conditionalFormatting>
  <conditionalFormatting sqref="T5:T104">
    <cfRule type="expression" dxfId="2" priority="3">
      <formula>$T5&gt;0</formula>
    </cfRule>
  </conditionalFormatting>
  <conditionalFormatting sqref="U5:U104">
    <cfRule type="expression" dxfId="1" priority="4">
      <formula>$U5="Paid"</formula>
    </cfRule>
    <cfRule type="expression" dxfId="0" priority="5">
      <formula>$U5="Pending"</formula>
    </cfRule>
  </conditionalFormatting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xr:uid="{00000000-0002-0000-0000-000000000000}">
          <x14:formula1>
            <xm:f>Lists!$A$2:$A$4</xm:f>
          </x14:formula1>
          <xm:sqref>F5:F104</xm:sqref>
        </x14:dataValidation>
        <x14:dataValidation type="list" allowBlank="1" xr:uid="{00000000-0002-0000-0000-000001000000}">
          <x14:formula1>
            <xm:f>Lists!$C$2:$C$8</xm:f>
          </x14:formula1>
          <xm:sqref>H5:H104</xm:sqref>
        </x14:dataValidation>
        <x14:dataValidation type="list" allowBlank="1" xr:uid="{00000000-0002-0000-0000-000002000000}">
          <x14:formula1>
            <xm:f>Lists!$D$2:$D$6</xm:f>
          </x14:formula1>
          <xm:sqref>J5:J104</xm:sqref>
        </x14:dataValidation>
        <x14:dataValidation type="list" allowBlank="1" xr:uid="{00000000-0002-0000-0000-000003000000}">
          <x14:formula1>
            <xm:f>Lists!$B$2:$B$4</xm:f>
          </x14:formula1>
          <xm:sqref>L5:L104</xm:sqref>
        </x14:dataValidation>
        <x14:dataValidation type="list" allowBlank="1" xr:uid="{00000000-0002-0000-0000-000004000000}">
          <x14:formula1>
            <xm:f>Lists!$E$2:$E$6</xm:f>
          </x14:formula1>
          <xm:sqref>Q5:Q104</xm:sqref>
        </x14:dataValidation>
        <x14:dataValidation type="list" allowBlank="1" xr:uid="{00000000-0002-0000-0000-000005000000}">
          <x14:formula1>
            <xm:f>Lists!$F$2:$F$5</xm:f>
          </x14:formula1>
          <xm:sqref>U5:U104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showGridLines="0" zoomScale="55" zoomScaleNormal="55" workbookViewId="0">
      <selection activeCell="B21" sqref="B21"/>
    </sheetView>
  </sheetViews>
  <sheetFormatPr defaultRowHeight="14.5" x14ac:dyDescent="0.35"/>
  <cols>
    <col min="1" max="1" width="22" customWidth="1"/>
    <col min="2" max="3" width="16" customWidth="1"/>
    <col min="4" max="4" width="3" customWidth="1"/>
    <col min="5" max="8" width="18" customWidth="1"/>
  </cols>
  <sheetData>
    <row r="1" spans="1:8" ht="30" customHeight="1" x14ac:dyDescent="0.35">
      <c r="A1" s="25" t="s">
        <v>107</v>
      </c>
      <c r="B1" s="26"/>
      <c r="C1" s="26"/>
      <c r="D1" s="26"/>
      <c r="E1" s="26"/>
      <c r="F1" s="26"/>
      <c r="G1" s="26"/>
      <c r="H1" s="26"/>
    </row>
    <row r="3" spans="1:8" x14ac:dyDescent="0.35">
      <c r="A3" s="27" t="s">
        <v>108</v>
      </c>
      <c r="B3" s="28"/>
      <c r="C3" s="27" t="s">
        <v>109</v>
      </c>
      <c r="D3" s="28"/>
      <c r="E3" s="27" t="s">
        <v>34</v>
      </c>
      <c r="F3" s="28"/>
      <c r="G3" s="27" t="s">
        <v>91</v>
      </c>
      <c r="H3" s="28"/>
    </row>
    <row r="4" spans="1:8" ht="18.5" x14ac:dyDescent="0.45">
      <c r="A4" s="29">
        <f>COUNT('IPD Register'!D5:D104)</f>
        <v>0</v>
      </c>
      <c r="B4" s="28"/>
      <c r="C4" s="29">
        <f>COUNTIF('IPD Register'!Q5:Q104,"Admitted")</f>
        <v>3</v>
      </c>
      <c r="D4" s="28"/>
      <c r="E4" s="29">
        <f>COUNTIF('IPD Register'!Q5:Q104,"Discharged")</f>
        <v>6</v>
      </c>
      <c r="F4" s="28"/>
      <c r="G4" s="29">
        <f>COUNTIF('IPD Register'!Q5:Q104,"Transferred")</f>
        <v>1</v>
      </c>
      <c r="H4" s="28"/>
    </row>
    <row r="6" spans="1:8" x14ac:dyDescent="0.35">
      <c r="A6" s="27" t="s">
        <v>110</v>
      </c>
      <c r="B6" s="28"/>
      <c r="C6" s="27" t="s">
        <v>111</v>
      </c>
      <c r="D6" s="28"/>
      <c r="E6" s="27" t="s">
        <v>21</v>
      </c>
      <c r="F6" s="28"/>
      <c r="G6" s="27" t="s">
        <v>112</v>
      </c>
      <c r="H6" s="28"/>
    </row>
    <row r="7" spans="1:8" ht="18.5" x14ac:dyDescent="0.45">
      <c r="A7" s="30">
        <f>SUM('IPD Register'!R5:R104)</f>
        <v>354000</v>
      </c>
      <c r="B7" s="28"/>
      <c r="C7" s="30">
        <f>SUM('IPD Register'!S5:S104)</f>
        <v>271000</v>
      </c>
      <c r="D7" s="28"/>
      <c r="E7" s="30">
        <f>SUM('IPD Register'!T5:T104)</f>
        <v>83000</v>
      </c>
      <c r="F7" s="28"/>
      <c r="G7" s="31">
        <f ca="1">IFERROR(AVERAGE('IPD Register'!P5:P104),0)</f>
        <v>8.4</v>
      </c>
      <c r="H7" s="28"/>
    </row>
    <row r="10" spans="1:8" s="21" customFormat="1" x14ac:dyDescent="0.35">
      <c r="A10" s="20" t="s">
        <v>9</v>
      </c>
      <c r="B10" s="20" t="s">
        <v>113</v>
      </c>
      <c r="C10" s="20" t="s">
        <v>114</v>
      </c>
    </row>
    <row r="11" spans="1:8" x14ac:dyDescent="0.35">
      <c r="A11" s="21" t="s">
        <v>27</v>
      </c>
      <c r="B11" s="21">
        <f>COUNTIF('IPD Register'!H5:H104,A11)</f>
        <v>3</v>
      </c>
      <c r="C11" s="32">
        <f>SUMIF('IPD Register'!H5:H104,A11,'IPD Register'!R5:R104)</f>
        <v>66000</v>
      </c>
    </row>
    <row r="12" spans="1:8" x14ac:dyDescent="0.35">
      <c r="A12" s="21" t="s">
        <v>81</v>
      </c>
      <c r="B12" s="21">
        <f>COUNTIF('IPD Register'!H5:H104,A12)</f>
        <v>1</v>
      </c>
      <c r="C12" s="32">
        <f>SUMIF('IPD Register'!H5:H104,A12,'IPD Register'!R5:R104)</f>
        <v>67500</v>
      </c>
    </row>
    <row r="13" spans="1:8" x14ac:dyDescent="0.35">
      <c r="A13" s="21" t="s">
        <v>51</v>
      </c>
      <c r="B13" s="21">
        <f>COUNTIF('IPD Register'!H5:H104,A13)</f>
        <v>1</v>
      </c>
      <c r="C13" s="32">
        <f>SUMIF('IPD Register'!H5:H104,A13,'IPD Register'!R5:R104)</f>
        <v>54000</v>
      </c>
    </row>
    <row r="14" spans="1:8" x14ac:dyDescent="0.35">
      <c r="A14" s="21" t="s">
        <v>72</v>
      </c>
      <c r="B14" s="21">
        <f>COUNTIF('IPD Register'!H5:H104,A14)</f>
        <v>1</v>
      </c>
      <c r="C14" s="32">
        <f>SUMIF('IPD Register'!H5:H104,A14,'IPD Register'!R5:R104)</f>
        <v>9500</v>
      </c>
    </row>
    <row r="15" spans="1:8" x14ac:dyDescent="0.35">
      <c r="A15" s="21" t="s">
        <v>58</v>
      </c>
      <c r="B15" s="21">
        <f>COUNTIF('IPD Register'!H5:H104,A15)</f>
        <v>1</v>
      </c>
      <c r="C15" s="32">
        <f>SUMIF('IPD Register'!H5:H104,A15,'IPD Register'!R5:R104)</f>
        <v>28000</v>
      </c>
    </row>
    <row r="16" spans="1:8" x14ac:dyDescent="0.35">
      <c r="A16" s="21" t="s">
        <v>40</v>
      </c>
      <c r="B16" s="21">
        <f>COUNTIF('IPD Register'!H5:H104,A16)</f>
        <v>2</v>
      </c>
      <c r="C16" s="32">
        <f>SUMIF('IPD Register'!H5:H104,A16,'IPD Register'!R5:R104)</f>
        <v>110500</v>
      </c>
    </row>
    <row r="17" spans="1:3" x14ac:dyDescent="0.35">
      <c r="A17" s="21" t="s">
        <v>94</v>
      </c>
      <c r="B17" s="21">
        <f>COUNTIF('IPD Register'!H5:H104,A17)</f>
        <v>1</v>
      </c>
      <c r="C17" s="32">
        <f>SUMIF('IPD Register'!H5:H104,A17,'IPD Register'!R5:R104)</f>
        <v>18500</v>
      </c>
    </row>
  </sheetData>
  <mergeCells count="17">
    <mergeCell ref="C7:D7"/>
    <mergeCell ref="A7:B7"/>
    <mergeCell ref="G7:H7"/>
    <mergeCell ref="E7:F7"/>
    <mergeCell ref="G6:H6"/>
    <mergeCell ref="E6:F6"/>
    <mergeCell ref="C6:D6"/>
    <mergeCell ref="A1:H1"/>
    <mergeCell ref="A6:B6"/>
    <mergeCell ref="C3:D3"/>
    <mergeCell ref="A3:B3"/>
    <mergeCell ref="G3:H3"/>
    <mergeCell ref="E3:F3"/>
    <mergeCell ref="C4:D4"/>
    <mergeCell ref="A4:B4"/>
    <mergeCell ref="G4:H4"/>
    <mergeCell ref="E4:F4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7C90D-7348-4984-A756-6A8A79D44C58}">
  <dimension ref="A1:A26"/>
  <sheetViews>
    <sheetView tabSelected="1" topLeftCell="A10" workbookViewId="0">
      <selection activeCell="A10" sqref="A10:A26"/>
    </sheetView>
  </sheetViews>
  <sheetFormatPr defaultRowHeight="14.5" x14ac:dyDescent="0.35"/>
  <sheetData>
    <row r="1" spans="1:1" x14ac:dyDescent="0.35">
      <c r="A1" t="s">
        <v>2</v>
      </c>
    </row>
    <row r="2" spans="1:1" x14ac:dyDescent="0.35">
      <c r="A2" t="s">
        <v>3</v>
      </c>
    </row>
    <row r="3" spans="1:1" x14ac:dyDescent="0.35">
      <c r="A3" t="s">
        <v>4</v>
      </c>
    </row>
    <row r="4" spans="1:1" x14ac:dyDescent="0.35">
      <c r="A4" t="s">
        <v>5</v>
      </c>
    </row>
    <row r="5" spans="1:1" x14ac:dyDescent="0.35">
      <c r="A5" t="s">
        <v>6</v>
      </c>
    </row>
    <row r="6" spans="1:1" x14ac:dyDescent="0.35">
      <c r="A6" t="s">
        <v>7</v>
      </c>
    </row>
    <row r="7" spans="1:1" x14ac:dyDescent="0.35">
      <c r="A7" t="s">
        <v>8</v>
      </c>
    </row>
    <row r="8" spans="1:1" x14ac:dyDescent="0.35">
      <c r="A8" t="s">
        <v>9</v>
      </c>
    </row>
    <row r="9" spans="1:1" x14ac:dyDescent="0.35">
      <c r="A9" t="s">
        <v>10</v>
      </c>
    </row>
    <row r="10" spans="1:1" x14ac:dyDescent="0.35">
      <c r="A10" t="s">
        <v>11</v>
      </c>
    </row>
    <row r="11" spans="1:1" x14ac:dyDescent="0.35">
      <c r="A11" t="s">
        <v>12</v>
      </c>
    </row>
    <row r="12" spans="1:1" x14ac:dyDescent="0.35">
      <c r="A12" t="s">
        <v>13</v>
      </c>
    </row>
    <row r="13" spans="1:1" x14ac:dyDescent="0.35">
      <c r="A13" t="s">
        <v>14</v>
      </c>
    </row>
    <row r="14" spans="1:1" x14ac:dyDescent="0.35">
      <c r="A14" t="s">
        <v>15</v>
      </c>
    </row>
    <row r="15" spans="1:1" x14ac:dyDescent="0.35">
      <c r="A15" t="s">
        <v>16</v>
      </c>
    </row>
    <row r="16" spans="1:1" x14ac:dyDescent="0.35">
      <c r="A16" t="s">
        <v>17</v>
      </c>
    </row>
    <row r="17" spans="1:1" x14ac:dyDescent="0.35">
      <c r="A17" t="s">
        <v>18</v>
      </c>
    </row>
    <row r="18" spans="1:1" x14ac:dyDescent="0.35">
      <c r="A18" t="s">
        <v>19</v>
      </c>
    </row>
    <row r="19" spans="1:1" x14ac:dyDescent="0.35">
      <c r="A19" t="s">
        <v>20</v>
      </c>
    </row>
    <row r="20" spans="1:1" x14ac:dyDescent="0.35">
      <c r="A20" t="s">
        <v>21</v>
      </c>
    </row>
    <row r="21" spans="1:1" x14ac:dyDescent="0.35">
      <c r="A21" t="s">
        <v>22</v>
      </c>
    </row>
    <row r="22" spans="1:1" x14ac:dyDescent="0.35">
      <c r="A22" t="s">
        <v>23</v>
      </c>
    </row>
    <row r="23" spans="1:1" x14ac:dyDescent="0.35">
      <c r="A23" t="s">
        <v>129</v>
      </c>
    </row>
    <row r="24" spans="1:1" x14ac:dyDescent="0.35">
      <c r="A24" t="s">
        <v>130</v>
      </c>
    </row>
    <row r="25" spans="1:1" x14ac:dyDescent="0.35">
      <c r="A25" t="s">
        <v>131</v>
      </c>
    </row>
    <row r="26" spans="1:1" x14ac:dyDescent="0.35">
      <c r="A26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/>
  </sheetViews>
  <sheetFormatPr defaultRowHeight="14.5" x14ac:dyDescent="0.35"/>
  <sheetData>
    <row r="1" spans="1:6" x14ac:dyDescent="0.35">
      <c r="A1" s="9" t="s">
        <v>7</v>
      </c>
      <c r="B1" s="9" t="s">
        <v>13</v>
      </c>
      <c r="C1" s="9" t="s">
        <v>9</v>
      </c>
      <c r="D1" s="9" t="s">
        <v>115</v>
      </c>
      <c r="E1" s="9" t="s">
        <v>18</v>
      </c>
      <c r="F1" s="9" t="s">
        <v>22</v>
      </c>
    </row>
    <row r="2" spans="1:6" x14ac:dyDescent="0.35">
      <c r="A2" s="9" t="s">
        <v>25</v>
      </c>
      <c r="B2" s="9" t="s">
        <v>44</v>
      </c>
      <c r="C2" s="9" t="s">
        <v>27</v>
      </c>
      <c r="D2" s="9" t="s">
        <v>29</v>
      </c>
      <c r="E2" s="9" t="s">
        <v>47</v>
      </c>
      <c r="F2" s="9" t="s">
        <v>35</v>
      </c>
    </row>
    <row r="3" spans="1:6" x14ac:dyDescent="0.35">
      <c r="A3" s="9" t="s">
        <v>39</v>
      </c>
      <c r="B3" s="9" t="s">
        <v>31</v>
      </c>
      <c r="C3" s="9" t="s">
        <v>81</v>
      </c>
      <c r="D3" s="9" t="s">
        <v>52</v>
      </c>
      <c r="E3" s="9" t="s">
        <v>34</v>
      </c>
      <c r="F3" s="9" t="s">
        <v>48</v>
      </c>
    </row>
    <row r="4" spans="1:6" x14ac:dyDescent="0.35">
      <c r="A4" s="9" t="s">
        <v>116</v>
      </c>
      <c r="B4" s="9" t="s">
        <v>89</v>
      </c>
      <c r="C4" s="9" t="s">
        <v>51</v>
      </c>
      <c r="D4" s="9" t="s">
        <v>42</v>
      </c>
      <c r="E4" s="9" t="s">
        <v>91</v>
      </c>
      <c r="F4" s="9" t="s">
        <v>117</v>
      </c>
    </row>
    <row r="5" spans="1:6" x14ac:dyDescent="0.35">
      <c r="A5" s="9"/>
      <c r="B5" s="9"/>
      <c r="C5" s="9" t="s">
        <v>72</v>
      </c>
      <c r="D5" s="9" t="s">
        <v>74</v>
      </c>
      <c r="E5" s="9" t="s">
        <v>118</v>
      </c>
      <c r="F5" s="9" t="s">
        <v>119</v>
      </c>
    </row>
    <row r="6" spans="1:6" x14ac:dyDescent="0.35">
      <c r="A6" s="9"/>
      <c r="B6" s="9"/>
      <c r="C6" s="9" t="s">
        <v>58</v>
      </c>
      <c r="D6" s="9" t="s">
        <v>60</v>
      </c>
      <c r="E6" s="9" t="s">
        <v>120</v>
      </c>
      <c r="F6" s="9"/>
    </row>
    <row r="7" spans="1:6" x14ac:dyDescent="0.35">
      <c r="A7" s="9"/>
      <c r="B7" s="9"/>
      <c r="C7" s="9" t="s">
        <v>40</v>
      </c>
      <c r="D7" s="9"/>
      <c r="E7" s="9"/>
      <c r="F7" s="9"/>
    </row>
    <row r="8" spans="1:6" x14ac:dyDescent="0.35">
      <c r="A8" s="9"/>
      <c r="B8" s="9"/>
      <c r="C8" s="9" t="s">
        <v>94</v>
      </c>
      <c r="D8" s="9"/>
      <c r="E8" s="9"/>
      <c r="F8" s="9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IPD Register</vt:lpstr>
      <vt:lpstr>Dashboard</vt:lpstr>
      <vt:lpstr>Sheet1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pm</cp:lastModifiedBy>
  <dcterms:created xsi:type="dcterms:W3CDTF">2026-09-17T16:00:36Z</dcterms:created>
  <dcterms:modified xsi:type="dcterms:W3CDTF">2026-09-23T17:18:30Z</dcterms:modified>
</cp:coreProperties>
</file>