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m\Desktop\"/>
    </mc:Choice>
  </mc:AlternateContent>
  <xr:revisionPtr revIDLastSave="0" documentId="13_ncr:20001_{E55371A4-C195-45B5-8DD4-097C8A38CAB5}" xr6:coauthVersionLast="47" xr6:coauthVersionMax="47" xr10:uidLastSave="{00000000-0000-0000-0000-000000000000}"/>
  <bookViews>
    <workbookView xWindow="-110" yWindow="-110" windowWidth="19420" windowHeight="10420" activeTab="1" xr2:uid="{00000000-000D-0000-FFFF-FFFF00000000}"/>
  </bookViews>
  <sheets>
    <sheet name="Grading Sheet" sheetId="1" r:id="rId1"/>
    <sheet name="Dashboard" sheetId="2" r:id="rId2"/>
    <sheet name="Lists" sheetId="3" state="hidden" r:id="rId3"/>
  </sheets>
  <definedNames>
    <definedName name="_xlnm._FilterDatabase" localSheetId="0" hidden="1">'Grading Sheet'!$A$4:$K$14</definedName>
  </definedName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15" i="1" l="1"/>
  <c r="J15" i="1"/>
  <c r="K15" i="1"/>
  <c r="A15" i="1"/>
  <c r="B18" i="1"/>
  <c r="B3" i="2" s="1"/>
  <c r="I14" i="1"/>
  <c r="J14" i="1" s="1"/>
  <c r="A14" i="1"/>
  <c r="I13" i="1"/>
  <c r="J13" i="1" s="1"/>
  <c r="A13" i="1"/>
  <c r="I12" i="1"/>
  <c r="J12" i="1" s="1"/>
  <c r="A12" i="1"/>
  <c r="I11" i="1"/>
  <c r="J11" i="1" s="1"/>
  <c r="A11" i="1"/>
  <c r="I10" i="1"/>
  <c r="J10" i="1" s="1"/>
  <c r="A10" i="1"/>
  <c r="I9" i="1"/>
  <c r="J9" i="1" s="1"/>
  <c r="A9" i="1"/>
  <c r="I8" i="1"/>
  <c r="J8" i="1" s="1"/>
  <c r="A8" i="1"/>
  <c r="K7" i="1"/>
  <c r="I7" i="1"/>
  <c r="J7" i="1" s="1"/>
  <c r="A7" i="1"/>
  <c r="K6" i="1"/>
  <c r="I6" i="1"/>
  <c r="J6" i="1" s="1"/>
  <c r="A6" i="1"/>
  <c r="I5" i="1"/>
  <c r="A5" i="1"/>
  <c r="K10" i="1" l="1"/>
  <c r="B20" i="1"/>
  <c r="B5" i="2" s="1"/>
  <c r="K14" i="1"/>
  <c r="K11" i="1"/>
  <c r="K13" i="1"/>
  <c r="K5" i="1"/>
  <c r="K9" i="1"/>
  <c r="K8" i="1"/>
  <c r="B23" i="1" s="1"/>
  <c r="B8" i="2" s="1"/>
  <c r="K12" i="1"/>
  <c r="B21" i="1"/>
  <c r="B6" i="2" s="1"/>
  <c r="B19" i="1"/>
  <c r="B4" i="2" s="1"/>
  <c r="J5" i="1"/>
  <c r="B22" i="1" l="1"/>
  <c r="B7" i="2" s="1"/>
  <c r="E13" i="2"/>
  <c r="E14" i="2"/>
  <c r="E7" i="2"/>
  <c r="E5" i="2"/>
  <c r="E8" i="2"/>
  <c r="E4" i="2"/>
  <c r="E9" i="2"/>
  <c r="E6" i="2"/>
</calcChain>
</file>

<file path=xl/sharedStrings.xml><?xml version="1.0" encoding="utf-8"?>
<sst xmlns="http://schemas.openxmlformats.org/spreadsheetml/2006/main" count="100" uniqueCount="72">
  <si>
    <t>Student Grading Excel Sheet</t>
  </si>
  <si>
    <t>Enter student marks; Percentage, Grade, Result and Remarks are calculated automatically.</t>
  </si>
  <si>
    <t>S.No.</t>
  </si>
  <si>
    <t>Date</t>
  </si>
  <si>
    <t>Student ID</t>
  </si>
  <si>
    <t>Student Name</t>
  </si>
  <si>
    <t>Class</t>
  </si>
  <si>
    <t>Subject</t>
  </si>
  <si>
    <t>Max Marks</t>
  </si>
  <si>
    <t>Marks Obtained</t>
  </si>
  <si>
    <t>Percentage</t>
  </si>
  <si>
    <t>Grade</t>
  </si>
  <si>
    <t>Result</t>
  </si>
  <si>
    <t>STU001</t>
  </si>
  <si>
    <t>Aarav Sharma</t>
  </si>
  <si>
    <t>10-A</t>
  </si>
  <si>
    <t>Mathematics</t>
  </si>
  <si>
    <t>STU002</t>
  </si>
  <si>
    <t>Ananya Verma</t>
  </si>
  <si>
    <t>STU003</t>
  </si>
  <si>
    <t>Rohan Gupta</t>
  </si>
  <si>
    <t>STU004</t>
  </si>
  <si>
    <t>Priya Singh</t>
  </si>
  <si>
    <t>STU005</t>
  </si>
  <si>
    <t>Vivek Patel</t>
  </si>
  <si>
    <t>STU006</t>
  </si>
  <si>
    <t>Neha Jain</t>
  </si>
  <si>
    <t>STU007</t>
  </si>
  <si>
    <t>Aditya Khan</t>
  </si>
  <si>
    <t>STU008</t>
  </si>
  <si>
    <t>Sneha Mehta</t>
  </si>
  <si>
    <t>STU009</t>
  </si>
  <si>
    <t>Karan Yadav</t>
  </si>
  <si>
    <t>STU010</t>
  </si>
  <si>
    <t>Isha Tiwari</t>
  </si>
  <si>
    <t>Grading Summary</t>
  </si>
  <si>
    <t>Total Students</t>
  </si>
  <si>
    <t>Average Percentage</t>
  </si>
  <si>
    <t>Highest Percentage</t>
  </si>
  <si>
    <t>Lowest Percentage</t>
  </si>
  <si>
    <t>Passed Students</t>
  </si>
  <si>
    <t>Failed Students</t>
  </si>
  <si>
    <t>Grading Dashboard</t>
  </si>
  <si>
    <t>Count</t>
  </si>
  <si>
    <t>Average %</t>
  </si>
  <si>
    <t>A+</t>
  </si>
  <si>
    <t>Highest %</t>
  </si>
  <si>
    <t>A</t>
  </si>
  <si>
    <t>Lowest %</t>
  </si>
  <si>
    <t>B</t>
  </si>
  <si>
    <t>Passed</t>
  </si>
  <si>
    <t>C</t>
  </si>
  <si>
    <t>Failed</t>
  </si>
  <si>
    <t>D</t>
  </si>
  <si>
    <t>F</t>
  </si>
  <si>
    <t>Pass</t>
  </si>
  <si>
    <t>Fail</t>
  </si>
  <si>
    <t>Classes</t>
  </si>
  <si>
    <t>Subjects</t>
  </si>
  <si>
    <t>Result Options</t>
  </si>
  <si>
    <t>9-A</t>
  </si>
  <si>
    <t>9-B</t>
  </si>
  <si>
    <t>Science</t>
  </si>
  <si>
    <t>English</t>
  </si>
  <si>
    <t>10-B</t>
  </si>
  <si>
    <t>Social Science</t>
  </si>
  <si>
    <t>11-A</t>
  </si>
  <si>
    <t>Computer</t>
  </si>
  <si>
    <t>12-A</t>
  </si>
  <si>
    <t>Hindi</t>
  </si>
  <si>
    <t>STU011</t>
  </si>
  <si>
    <t>Pramod Mahor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</si>
</sst>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dd\-mmm\-yyyy"/>
    <numFmt numFmtId="166" formatCode="0.00&quot;%&quot;"/>
  </numFmts>
  <fonts count="7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b/>
      <sz val="11"/>
      <color rgb="FFFFFFFF"/>
      <name val="Calibri"/>
    </font>
    <font>
      <b/>
      <sz val="11"/>
      <name val="Calibri"/>
    </font>
    <font>
      <b/>
      <sz val="18"/>
      <color rgb="FFFFFFFF"/>
      <name val="Calibri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theme="9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166" fontId="0" fillId="0" borderId="1" xfId="0" applyNumberFormat="1" applyBorder="1"/>
    <xf numFmtId="0" fontId="3" fillId="3" borderId="1" xfId="0" applyFont="1" applyFill="1" applyBorder="1"/>
    <xf numFmtId="0" fontId="2" fillId="2" borderId="0" xfId="0" applyFont="1" applyFill="1"/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/>
    <xf numFmtId="0" fontId="3" fillId="3" borderId="0" xfId="0" applyFont="1" applyFill="1"/>
    <xf numFmtId="0" fontId="1" fillId="4" borderId="0" xfId="0" applyFont="1" applyFill="1" applyAlignment="1">
      <alignment horizontal="center"/>
    </xf>
    <xf numFmtId="0" fontId="0" fillId="4" borderId="0" xfId="0" applyFill="1"/>
    <xf numFmtId="0" fontId="0" fillId="4" borderId="0" xfId="0" applyFill="1"/>
    <xf numFmtId="0" fontId="5" fillId="4" borderId="2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165" fontId="0" fillId="0" borderId="2" xfId="0" applyNumberFormat="1" applyBorder="1" applyAlignment="1">
      <alignment horizontal="center" vertical="center"/>
    </xf>
    <xf numFmtId="166" fontId="0" fillId="0" borderId="2" xfId="0" applyNumberForma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5" fontId="0" fillId="0" borderId="3" xfId="0" applyNumberFormat="1" applyBorder="1" applyAlignment="1">
      <alignment horizontal="center" vertical="center"/>
    </xf>
    <xf numFmtId="166" fontId="0" fillId="0" borderId="3" xfId="0" applyNumberFormat="1" applyBorder="1" applyAlignment="1">
      <alignment horizontal="center" vertical="center"/>
    </xf>
    <xf numFmtId="0" fontId="0" fillId="0" borderId="2" xfId="0" applyBorder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2">
    <dxf>
      <fill>
        <patternFill patternType="solid">
          <fgColor rgb="FFD9EAD3"/>
        </patternFill>
      </fill>
    </dxf>
    <dxf>
      <fill>
        <patternFill patternType="solid">
          <fgColor rgb="FFF4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0" i="0" u="none" strike="noStrike" kern="1200" cap="none" spc="5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n-US"/>
              <a:t>Students by Grade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0" i="0" u="none" strike="noStrike" kern="1200" cap="none" spc="5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Dashboard!$E$3</c:f>
              <c:strCache>
                <c:ptCount val="1"/>
                <c:pt idx="0">
                  <c:v>Count</c:v>
                </c:pt>
              </c:strCache>
            </c:strRef>
          </c:tx>
          <c:invertIfNegative val="1"/>
          <c:dPt>
            <c:idx val="0"/>
            <c:invertIfNegative val="1"/>
            <c:bubble3D val="0"/>
            <c:spPr>
              <a:solidFill>
                <a:schemeClr val="accent1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1"/>
            <c:invertIfNegative val="1"/>
            <c:bubble3D val="0"/>
            <c:spPr>
              <a:solidFill>
                <a:schemeClr val="accent2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1"/>
            <c:bubble3D val="0"/>
            <c:spPr>
              <a:solidFill>
                <a:schemeClr val="accent3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3"/>
            <c:invertIfNegative val="1"/>
            <c:bubble3D val="0"/>
            <c:spPr>
              <a:solidFill>
                <a:schemeClr val="accent4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4"/>
            <c:invertIfNegative val="1"/>
            <c:bubble3D val="0"/>
            <c:spPr>
              <a:solidFill>
                <a:schemeClr val="accent5">
                  <a:alpha val="70000"/>
                </a:schemeClr>
              </a:solidFill>
              <a:ln>
                <a:noFill/>
              </a:ln>
              <a:effectLst/>
            </c:spPr>
          </c:dPt>
          <c:dPt>
            <c:idx val="5"/>
            <c:invertIfNegative val="1"/>
            <c:bubble3D val="0"/>
            <c:spPr>
              <a:solidFill>
                <a:schemeClr val="accent6">
                  <a:alpha val="70000"/>
                </a:schemeClr>
              </a:solidFill>
              <a:ln>
                <a:noFill/>
              </a:ln>
              <a:effectLst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Dashboard!$D$4:$D$9</c:f>
              <c:strCache>
                <c:ptCount val="6"/>
                <c:pt idx="0">
                  <c:v>A+</c:v>
                </c:pt>
                <c:pt idx="1">
                  <c:v>A</c:v>
                </c:pt>
                <c:pt idx="2">
                  <c:v>B</c:v>
                </c:pt>
                <c:pt idx="3">
                  <c:v>C</c:v>
                </c:pt>
                <c:pt idx="4">
                  <c:v>D</c:v>
                </c:pt>
                <c:pt idx="5">
                  <c:v>F</c:v>
                </c:pt>
              </c:strCache>
            </c:strRef>
          </c:cat>
          <c:val>
            <c:numRef>
              <c:f>Dashboard!$E$4:$E$9</c:f>
              <c:numCache>
                <c:formatCode>General</c:formatCode>
                <c:ptCount val="6"/>
                <c:pt idx="0">
                  <c:v>2</c:v>
                </c:pt>
                <c:pt idx="1">
                  <c:v>1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D1-454C-8C0F-AB997BC3F0E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overlap val="25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Grade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cap="none" spc="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900" b="0" i="0" u="none" strike="noStrike" kern="1200" cap="all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Students</a:t>
                </a:r>
              </a:p>
            </c:rich>
          </c:tx>
          <c:overlay val="1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900" b="0" i="0" u="none" strike="noStrike" kern="1200" cap="all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2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>
            <a:solidFill>
              <a:schemeClr val="tx1">
                <a:lumMod val="15000"/>
                <a:lumOff val="85000"/>
              </a:schemeClr>
            </a:solidFill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100" baseline="0">
                <a:solidFill>
                  <a:schemeClr val="lt1">
                    <a:lumMod val="95000"/>
                  </a:schemeClr>
                </a:solidFill>
                <a:effectLst>
                  <a:outerShdw blurRad="50800" dist="38100" dir="5400000" algn="t" rotWithShape="0">
                    <a:prstClr val="black">
                      <a:alpha val="40000"/>
                    </a:prstClr>
                  </a:outerShdw>
                </a:effectLst>
                <a:latin typeface="+mn-lt"/>
                <a:ea typeface="+mn-ea"/>
                <a:cs typeface="+mn-cs"/>
              </a:defRPr>
            </a:pPr>
            <a:r>
              <a:rPr lang="en-US"/>
              <a:t>Pass vs Fail</a:t>
            </a:r>
          </a:p>
        </c:rich>
      </c:tx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100" baseline="0">
              <a:solidFill>
                <a:schemeClr val="lt1">
                  <a:lumMod val="95000"/>
                </a:schemeClr>
              </a:solidFill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pieChart>
        <c:varyColors val="1"/>
        <c:ser>
          <c:idx val="0"/>
          <c:order val="0"/>
          <c:tx>
            <c:strRef>
              <c:f>Dashboard!$E$12</c:f>
              <c:strCache>
                <c:ptCount val="1"/>
                <c:pt idx="0">
                  <c:v>Count</c:v>
                </c:pt>
              </c:strCache>
            </c:strRef>
          </c:tx>
          <c:dPt>
            <c:idx val="0"/>
            <c:bubble3D val="0"/>
            <c:spPr>
              <a:gradFill rotWithShape="1">
                <a:gsLst>
                  <a:gs pos="0">
                    <a:schemeClr val="accent1">
                      <a:shade val="51000"/>
                      <a:satMod val="130000"/>
                    </a:schemeClr>
                  </a:gs>
                  <a:gs pos="80000">
                    <a:schemeClr val="accent1">
                      <a:shade val="93000"/>
                      <a:satMod val="130000"/>
                    </a:schemeClr>
                  </a:gs>
                  <a:gs pos="100000">
                    <a:schemeClr val="accent1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dPt>
            <c:idx val="1"/>
            <c:bubble3D val="0"/>
            <c:spPr>
              <a:gradFill rotWithShape="1">
                <a:gsLst>
                  <a:gs pos="0">
                    <a:schemeClr val="accent2">
                      <a:shade val="51000"/>
                      <a:satMod val="130000"/>
                    </a:schemeClr>
                  </a:gs>
                  <a:gs pos="80000">
                    <a:schemeClr val="accent2">
                      <a:shade val="93000"/>
                      <a:satMod val="130000"/>
                    </a:schemeClr>
                  </a:gs>
                  <a:gs pos="100000">
                    <a:schemeClr val="accent2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</c:dPt>
          <c:cat>
            <c:strRef>
              <c:f>Dashboard!$D$13:$D$14</c:f>
              <c:strCache>
                <c:ptCount val="2"/>
                <c:pt idx="0">
                  <c:v>Pass</c:v>
                </c:pt>
                <c:pt idx="1">
                  <c:v>Fail</c:v>
                </c:pt>
              </c:strCache>
            </c:strRef>
          </c:cat>
          <c:val>
            <c:numRef>
              <c:f>Dashboard!$E$13:$E$14</c:f>
              <c:numCache>
                <c:formatCode>General</c:formatCode>
                <c:ptCount val="2"/>
                <c:pt idx="0">
                  <c:v>7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FD-41AF-AA33-AE5650B57B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lt1">
                  <a:lumMod val="8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1"/>
  </c:chart>
  <c:spPr>
    <a:gradFill flip="none" rotWithShape="1">
      <a:gsLst>
        <a:gs pos="0">
          <a:schemeClr val="dk1">
            <a:lumMod val="65000"/>
            <a:lumOff val="35000"/>
          </a:schemeClr>
        </a:gs>
        <a:gs pos="100000">
          <a:schemeClr val="dk1">
            <a:lumMod val="85000"/>
            <a:lumOff val="15000"/>
          </a:schemeClr>
        </a:gs>
      </a:gsLst>
      <a:path path="circle">
        <a:fillToRect l="50000" t="50000" r="50000" b="50000"/>
      </a:path>
      <a:tileRect/>
    </a:gradFill>
    <a:ln>
      <a:noFill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587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 cap="none" spc="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>
            <a:alpha val="70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70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 baseline="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1600" b="0" i="0" kern="1200" cap="none" spc="5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587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 spc="20" baseline="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7">
  <cs:axisTitle>
    <cs:lnRef idx="0"/>
    <cs:fillRef idx="0"/>
    <cs:effectRef idx="0"/>
    <cs:fontRef idx="minor">
      <a:schemeClr val="lt1">
        <a:lumMod val="85000"/>
      </a:schemeClr>
    </cs:fontRef>
    <cs:defRPr sz="900" b="1" kern="1200" cap="all"/>
  </cs:axisTitle>
  <cs:category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dk1">
              <a:lumMod val="65000"/>
              <a:lumOff val="35000"/>
            </a:schemeClr>
          </a:gs>
          <a:gs pos="100000">
            <a:schemeClr val="dk1">
              <a:lumMod val="85000"/>
              <a:lumOff val="15000"/>
            </a:schemeClr>
          </a:gs>
        </a:gsLst>
        <a:path path="circle">
          <a:fillToRect l="50000" t="50000" r="50000" b="50000"/>
        </a:path>
        <a:tileRect/>
      </a:gradFill>
    </cs:spPr>
    <cs:defRPr sz="1000" kern="1200"/>
  </cs:chartArea>
  <cs:dataLabel>
    <cs:lnRef idx="0"/>
    <cs:fillRef idx="0"/>
    <cs:effectRef idx="0"/>
    <cs:fontRef idx="minor">
      <a:schemeClr val="lt1">
        <a:lumMod val="8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lt1">
        <a:lumMod val="85000"/>
      </a:schemeClr>
    </cs:fontRef>
    <cs:spPr>
      <a:ln w="9525">
        <a:solidFill>
          <a:schemeClr val="lt1">
            <a:lumMod val="95000"/>
            <a:alpha val="54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>
        <a:solidFill>
          <a:schemeClr val="lt1">
            <a:lumMod val="95000"/>
            <a:alpha val="54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lt1">
            <a:lumMod val="95000"/>
            <a:alpha val="10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lt1">
            <a:lumMod val="95000"/>
            <a:alpha val="5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1"/>
    </cs:fontRef>
    <cs:spPr>
      <a:ln w="9525">
        <a:solidFill>
          <a:schemeClr val="lt1">
            <a:lumMod val="95000"/>
            <a:alpha val="54000"/>
          </a:schemeClr>
        </a:solidFill>
      </a:ln>
    </cs:spPr>
  </cs:leaderLine>
  <cs:legend>
    <cs:lnRef idx="0"/>
    <cs:fillRef idx="0"/>
    <cs:effectRef idx="0"/>
    <cs:fontRef idx="minor">
      <a:schemeClr val="lt1">
        <a:lumMod val="85000"/>
      </a:schemeClr>
    </cs:fontRef>
    <cs:defRPr sz="900" kern="1200"/>
  </cs:legend>
  <cs:plotArea>
    <cs:lnRef idx="0"/>
    <cs:fillRef idx="0"/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lt1">
        <a:lumMod val="85000"/>
      </a:schemeClr>
    </cs:fontRef>
    <cs:spPr>
      <a:ln w="12700" cap="flat" cmpd="sng" algn="ctr">
        <a:solidFill>
          <a:schemeClr val="lt1">
            <a:lumMod val="95000"/>
            <a:alpha val="54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lt1"/>
    </cs:fontRef>
    <cs:spPr>
      <a:ln w="9525" cap="flat" cmpd="sng" algn="ctr">
        <a:solidFill>
          <a:schemeClr val="lt1">
            <a:lumMod val="95000"/>
            <a:alpha val="54000"/>
          </a:schemeClr>
        </a:solidFill>
        <a:round/>
      </a:ln>
    </cs:spPr>
  </cs:seriesLine>
  <cs:title>
    <cs:lnRef idx="0"/>
    <cs:fillRef idx="0"/>
    <cs:effectRef idx="0"/>
    <cs:fontRef idx="minor">
      <a:schemeClr val="lt1">
        <a:lumMod val="95000"/>
      </a:schemeClr>
    </cs:fontRef>
    <cs:defRPr sz="1600" b="1" kern="1200" spc="100" baseline="0">
      <a:effectLst>
        <a:outerShdw blurRad="50800" dist="38100" dir="5400000" algn="t" rotWithShape="0">
          <a:prstClr val="black">
            <a:alpha val="40000"/>
          </a:prstClr>
        </a:outerShdw>
      </a:effectLst>
    </cs:defRPr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lt1">
        <a:lumMod val="8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>
        <a:solidFill>
          <a:schemeClr val="lt1">
            <a:lumMod val="95000"/>
            <a:alpha val="54000"/>
          </a:schemeClr>
        </a:solidFill>
      </a:ln>
    </cs:spPr>
  </cs:upBar>
  <cs:valueAxis>
    <cs:lnRef idx="0"/>
    <cs:fillRef idx="0"/>
    <cs:effectRef idx="0"/>
    <cs:fontRef idx="minor">
      <a:schemeClr val="lt1">
        <a:lumMod val="8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92363</xdr:rowOff>
    </xdr:from>
    <xdr:ext cx="4320000" cy="252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4</xdr:col>
      <xdr:colOff>334818</xdr:colOff>
      <xdr:row>16</xdr:row>
      <xdr:rowOff>69272</xdr:rowOff>
    </xdr:from>
    <xdr:ext cx="3600000" cy="252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3"/>
  <sheetViews>
    <sheetView showGridLines="0" zoomScale="85" zoomScaleNormal="85" workbookViewId="0">
      <pane ySplit="4" topLeftCell="A5" activePane="bottomLeft" state="frozen"/>
      <selection pane="bottomLeft" activeCell="H11" sqref="H11"/>
    </sheetView>
  </sheetViews>
  <sheetFormatPr defaultRowHeight="14.5" x14ac:dyDescent="0.35"/>
  <cols>
    <col min="1" max="1" width="8.7265625" customWidth="1"/>
    <col min="2" max="2" width="14" customWidth="1"/>
    <col min="3" max="3" width="13" customWidth="1"/>
    <col min="4" max="4" width="20" customWidth="1"/>
    <col min="5" max="5" width="12" customWidth="1"/>
    <col min="6" max="6" width="18" customWidth="1"/>
    <col min="7" max="7" width="12" customWidth="1"/>
    <col min="8" max="8" width="16" customWidth="1"/>
    <col min="9" max="9" width="14" customWidth="1"/>
    <col min="10" max="10" width="10" customWidth="1"/>
    <col min="11" max="11" width="12" customWidth="1"/>
  </cols>
  <sheetData>
    <row r="1" spans="1:11" s="11" customFormat="1" ht="21" x14ac:dyDescent="0.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x14ac:dyDescent="0.35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.5" customHeight="1" x14ac:dyDescent="0.35"/>
    <row r="4" spans="1:11" s="13" customFormat="1" ht="37" x14ac:dyDescent="0.35">
      <c r="A4" s="12" t="s">
        <v>2</v>
      </c>
      <c r="B4" s="12" t="s">
        <v>3</v>
      </c>
      <c r="C4" s="12" t="s">
        <v>4</v>
      </c>
      <c r="D4" s="12" t="s">
        <v>5</v>
      </c>
      <c r="E4" s="12" t="s">
        <v>6</v>
      </c>
      <c r="F4" s="12" t="s">
        <v>7</v>
      </c>
      <c r="G4" s="12" t="s">
        <v>8</v>
      </c>
      <c r="H4" s="12" t="s">
        <v>9</v>
      </c>
      <c r="I4" s="12" t="s">
        <v>10</v>
      </c>
      <c r="J4" s="12" t="s">
        <v>11</v>
      </c>
      <c r="K4" s="12" t="s">
        <v>12</v>
      </c>
    </row>
    <row r="5" spans="1:11" x14ac:dyDescent="0.35">
      <c r="A5" s="14">
        <f t="shared" ref="A5:A15" si="0">ROW()-4</f>
        <v>1</v>
      </c>
      <c r="B5" s="15">
        <v>46266</v>
      </c>
      <c r="C5" s="14" t="s">
        <v>13</v>
      </c>
      <c r="D5" s="14" t="s">
        <v>14</v>
      </c>
      <c r="E5" s="14" t="s">
        <v>15</v>
      </c>
      <c r="F5" s="14" t="s">
        <v>16</v>
      </c>
      <c r="G5" s="14">
        <v>100</v>
      </c>
      <c r="H5" s="14">
        <v>92</v>
      </c>
      <c r="I5" s="16">
        <f t="shared" ref="I5:I15" si="1">IFERROR(H5/G5*100,0)</f>
        <v>92</v>
      </c>
      <c r="J5" s="14" t="str">
        <f t="shared" ref="J5:J15" si="2">IF(I5&gt;=90,"A+",IF(I5&gt;=80,"A",IF(I5&gt;=70,"B",IF(I5&gt;=60,"C",IF(I5&gt;=50,"D","F")))))</f>
        <v>A+</v>
      </c>
      <c r="K5" s="14" t="str">
        <f t="shared" ref="K5:K15" si="3">IF(I5&gt;=40,"Pass","Fail")</f>
        <v>Pass</v>
      </c>
    </row>
    <row r="6" spans="1:11" x14ac:dyDescent="0.35">
      <c r="A6" s="14">
        <f t="shared" si="0"/>
        <v>2</v>
      </c>
      <c r="B6" s="15">
        <v>46267</v>
      </c>
      <c r="C6" s="14" t="s">
        <v>17</v>
      </c>
      <c r="D6" s="14" t="s">
        <v>18</v>
      </c>
      <c r="E6" s="14" t="s">
        <v>15</v>
      </c>
      <c r="F6" s="14" t="s">
        <v>16</v>
      </c>
      <c r="G6" s="14">
        <v>100</v>
      </c>
      <c r="H6" s="14">
        <v>84</v>
      </c>
      <c r="I6" s="16">
        <f t="shared" si="1"/>
        <v>84</v>
      </c>
      <c r="J6" s="14" t="str">
        <f t="shared" si="2"/>
        <v>A</v>
      </c>
      <c r="K6" s="14" t="str">
        <f t="shared" si="3"/>
        <v>Pass</v>
      </c>
    </row>
    <row r="7" spans="1:11" x14ac:dyDescent="0.35">
      <c r="A7" s="14">
        <f t="shared" si="0"/>
        <v>3</v>
      </c>
      <c r="B7" s="15">
        <v>46268</v>
      </c>
      <c r="C7" s="14" t="s">
        <v>19</v>
      </c>
      <c r="D7" s="14" t="s">
        <v>20</v>
      </c>
      <c r="E7" s="14" t="s">
        <v>15</v>
      </c>
      <c r="F7" s="14" t="s">
        <v>16</v>
      </c>
      <c r="G7" s="14">
        <v>100</v>
      </c>
      <c r="H7" s="14">
        <v>76</v>
      </c>
      <c r="I7" s="16">
        <f t="shared" si="1"/>
        <v>76</v>
      </c>
      <c r="J7" s="14" t="str">
        <f t="shared" si="2"/>
        <v>B</v>
      </c>
      <c r="K7" s="14" t="str">
        <f t="shared" si="3"/>
        <v>Pass</v>
      </c>
    </row>
    <row r="8" spans="1:11" x14ac:dyDescent="0.35">
      <c r="A8" s="14">
        <f t="shared" si="0"/>
        <v>4</v>
      </c>
      <c r="B8" s="15">
        <v>46269</v>
      </c>
      <c r="C8" s="14" t="s">
        <v>21</v>
      </c>
      <c r="D8" s="14" t="s">
        <v>22</v>
      </c>
      <c r="E8" s="14" t="s">
        <v>15</v>
      </c>
      <c r="F8" s="14" t="s">
        <v>16</v>
      </c>
      <c r="G8" s="14">
        <v>100</v>
      </c>
      <c r="H8" s="14">
        <v>32</v>
      </c>
      <c r="I8" s="16">
        <f t="shared" si="1"/>
        <v>32</v>
      </c>
      <c r="J8" s="14" t="str">
        <f t="shared" si="2"/>
        <v>F</v>
      </c>
      <c r="K8" s="14" t="str">
        <f t="shared" si="3"/>
        <v>Fail</v>
      </c>
    </row>
    <row r="9" spans="1:11" x14ac:dyDescent="0.35">
      <c r="A9" s="14">
        <f t="shared" si="0"/>
        <v>5</v>
      </c>
      <c r="B9" s="15">
        <v>46270</v>
      </c>
      <c r="C9" s="14" t="s">
        <v>23</v>
      </c>
      <c r="D9" s="14" t="s">
        <v>24</v>
      </c>
      <c r="E9" s="14" t="s">
        <v>15</v>
      </c>
      <c r="F9" s="14" t="s">
        <v>16</v>
      </c>
      <c r="G9" s="14">
        <v>100</v>
      </c>
      <c r="H9" s="14">
        <v>59</v>
      </c>
      <c r="I9" s="16">
        <f t="shared" si="1"/>
        <v>59</v>
      </c>
      <c r="J9" s="14" t="str">
        <f t="shared" si="2"/>
        <v>D</v>
      </c>
      <c r="K9" s="14" t="str">
        <f t="shared" si="3"/>
        <v>Pass</v>
      </c>
    </row>
    <row r="10" spans="1:11" x14ac:dyDescent="0.35">
      <c r="A10" s="14">
        <f t="shared" si="0"/>
        <v>6</v>
      </c>
      <c r="B10" s="15">
        <v>46271</v>
      </c>
      <c r="C10" s="14" t="s">
        <v>25</v>
      </c>
      <c r="D10" s="14" t="s">
        <v>26</v>
      </c>
      <c r="E10" s="14" t="s">
        <v>15</v>
      </c>
      <c r="F10" s="14" t="s">
        <v>16</v>
      </c>
      <c r="G10" s="14">
        <v>100</v>
      </c>
      <c r="H10" s="14">
        <v>25</v>
      </c>
      <c r="I10" s="16">
        <f t="shared" si="1"/>
        <v>25</v>
      </c>
      <c r="J10" s="14" t="str">
        <f t="shared" si="2"/>
        <v>F</v>
      </c>
      <c r="K10" s="14" t="str">
        <f t="shared" si="3"/>
        <v>Fail</v>
      </c>
    </row>
    <row r="11" spans="1:11" x14ac:dyDescent="0.35">
      <c r="A11" s="14">
        <f t="shared" si="0"/>
        <v>7</v>
      </c>
      <c r="B11" s="15">
        <v>46272</v>
      </c>
      <c r="C11" s="14" t="s">
        <v>27</v>
      </c>
      <c r="D11" s="14" t="s">
        <v>28</v>
      </c>
      <c r="E11" s="14" t="s">
        <v>15</v>
      </c>
      <c r="F11" s="14" t="s">
        <v>16</v>
      </c>
      <c r="G11" s="14">
        <v>100</v>
      </c>
      <c r="H11" s="14">
        <v>45</v>
      </c>
      <c r="I11" s="16">
        <f t="shared" si="1"/>
        <v>45</v>
      </c>
      <c r="J11" s="14" t="str">
        <f t="shared" si="2"/>
        <v>F</v>
      </c>
      <c r="K11" s="14" t="str">
        <f t="shared" si="3"/>
        <v>Pass</v>
      </c>
    </row>
    <row r="12" spans="1:11" x14ac:dyDescent="0.35">
      <c r="A12" s="14">
        <f t="shared" si="0"/>
        <v>8</v>
      </c>
      <c r="B12" s="15">
        <v>46273</v>
      </c>
      <c r="C12" s="14" t="s">
        <v>29</v>
      </c>
      <c r="D12" s="14" t="s">
        <v>30</v>
      </c>
      <c r="E12" s="14" t="s">
        <v>15</v>
      </c>
      <c r="F12" s="14" t="s">
        <v>16</v>
      </c>
      <c r="G12" s="14">
        <v>100</v>
      </c>
      <c r="H12" s="14">
        <v>73</v>
      </c>
      <c r="I12" s="16">
        <f t="shared" si="1"/>
        <v>73</v>
      </c>
      <c r="J12" s="14" t="str">
        <f t="shared" si="2"/>
        <v>B</v>
      </c>
      <c r="K12" s="14" t="str">
        <f t="shared" si="3"/>
        <v>Pass</v>
      </c>
    </row>
    <row r="13" spans="1:11" x14ac:dyDescent="0.35">
      <c r="A13" s="14">
        <f t="shared" si="0"/>
        <v>9</v>
      </c>
      <c r="B13" s="15">
        <v>46274</v>
      </c>
      <c r="C13" s="14" t="s">
        <v>31</v>
      </c>
      <c r="D13" s="14" t="s">
        <v>32</v>
      </c>
      <c r="E13" s="14" t="s">
        <v>15</v>
      </c>
      <c r="F13" s="14" t="s">
        <v>16</v>
      </c>
      <c r="G13" s="14">
        <v>100</v>
      </c>
      <c r="H13" s="14">
        <v>39</v>
      </c>
      <c r="I13" s="16">
        <f t="shared" si="1"/>
        <v>39</v>
      </c>
      <c r="J13" s="14" t="str">
        <f t="shared" si="2"/>
        <v>F</v>
      </c>
      <c r="K13" s="14" t="str">
        <f t="shared" si="3"/>
        <v>Fail</v>
      </c>
    </row>
    <row r="14" spans="1:11" x14ac:dyDescent="0.35">
      <c r="A14" s="18">
        <f t="shared" si="0"/>
        <v>10</v>
      </c>
      <c r="B14" s="19">
        <v>46275</v>
      </c>
      <c r="C14" s="18" t="s">
        <v>33</v>
      </c>
      <c r="D14" s="18" t="s">
        <v>34</v>
      </c>
      <c r="E14" s="18" t="s">
        <v>15</v>
      </c>
      <c r="F14" s="18" t="s">
        <v>16</v>
      </c>
      <c r="G14" s="18">
        <v>100</v>
      </c>
      <c r="H14" s="18">
        <v>90</v>
      </c>
      <c r="I14" s="20">
        <f t="shared" si="1"/>
        <v>90</v>
      </c>
      <c r="J14" s="18" t="str">
        <f t="shared" si="2"/>
        <v>A+</v>
      </c>
      <c r="K14" s="18" t="str">
        <f t="shared" si="3"/>
        <v>Pass</v>
      </c>
    </row>
    <row r="15" spans="1:11" s="21" customFormat="1" x14ac:dyDescent="0.35">
      <c r="A15" s="14">
        <f t="shared" si="0"/>
        <v>11</v>
      </c>
      <c r="B15" s="15">
        <v>46276</v>
      </c>
      <c r="C15" s="14" t="s">
        <v>70</v>
      </c>
      <c r="D15" s="14" t="s">
        <v>71</v>
      </c>
      <c r="E15" s="14" t="s">
        <v>15</v>
      </c>
      <c r="F15" s="14" t="s">
        <v>16</v>
      </c>
      <c r="G15" s="14">
        <v>100</v>
      </c>
      <c r="H15" s="14">
        <v>80</v>
      </c>
      <c r="I15" s="16">
        <f t="shared" si="1"/>
        <v>80</v>
      </c>
      <c r="J15" s="14" t="str">
        <f t="shared" si="2"/>
        <v>A</v>
      </c>
      <c r="K15" s="14" t="str">
        <f t="shared" si="3"/>
        <v>Pass</v>
      </c>
    </row>
    <row r="17" spans="1:4" x14ac:dyDescent="0.35">
      <c r="A17" s="8" t="s">
        <v>35</v>
      </c>
      <c r="B17" s="7"/>
      <c r="C17" s="7"/>
      <c r="D17" s="7"/>
    </row>
    <row r="18" spans="1:4" ht="29" x14ac:dyDescent="0.35">
      <c r="A18" s="17" t="s">
        <v>36</v>
      </c>
      <c r="B18" s="1">
        <f>COUNTA(D5:D14)</f>
        <v>10</v>
      </c>
    </row>
    <row r="19" spans="1:4" ht="43.5" x14ac:dyDescent="0.35">
      <c r="A19" s="17" t="s">
        <v>37</v>
      </c>
      <c r="B19" s="2">
        <f>AVERAGE(I5:I14)</f>
        <v>61.5</v>
      </c>
    </row>
    <row r="20" spans="1:4" ht="43.5" x14ac:dyDescent="0.35">
      <c r="A20" s="17" t="s">
        <v>38</v>
      </c>
      <c r="B20" s="2">
        <f>MAX(I5:I14)</f>
        <v>92</v>
      </c>
    </row>
    <row r="21" spans="1:4" ht="43.5" x14ac:dyDescent="0.35">
      <c r="A21" s="17" t="s">
        <v>39</v>
      </c>
      <c r="B21" s="2">
        <f>MIN(I5:I14)</f>
        <v>25</v>
      </c>
    </row>
    <row r="22" spans="1:4" ht="29" x14ac:dyDescent="0.35">
      <c r="A22" s="17" t="s">
        <v>40</v>
      </c>
      <c r="B22" s="1">
        <f>COUNTIF(K5:K14,"Pass")</f>
        <v>7</v>
      </c>
    </row>
    <row r="23" spans="1:4" ht="29" x14ac:dyDescent="0.35">
      <c r="A23" s="17" t="s">
        <v>41</v>
      </c>
      <c r="B23" s="1">
        <f>COUNTIF(K5:K14,"Fail")</f>
        <v>3</v>
      </c>
    </row>
  </sheetData>
  <mergeCells count="3">
    <mergeCell ref="A2:K2"/>
    <mergeCell ref="A1:K1"/>
    <mergeCell ref="A17:D17"/>
  </mergeCells>
  <phoneticPr fontId="6" type="noConversion"/>
  <conditionalFormatting sqref="I5:I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K5:K15">
    <cfRule type="cellIs" dxfId="1" priority="2" operator="equal">
      <formula>"Fail"</formula>
    </cfRule>
    <cfRule type="cellIs" dxfId="0" priority="3" operator="equal">
      <formula>"Pass"</formula>
    </cfRule>
  </conditionalFormatting>
  <pageMargins left="0.75" right="0.75" top="1" bottom="1" header="0.5" footer="0.5"/>
  <pageSetup orientation="landscape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000-000000000000}">
          <x14:formula1>
            <xm:f>Lists!$A$2:$A$7</xm:f>
          </x14:formula1>
          <xm:sqref>E5:E105</xm:sqref>
        </x14:dataValidation>
        <x14:dataValidation type="list" allowBlank="1" xr:uid="{00000000-0002-0000-0000-000001000000}">
          <x14:formula1>
            <xm:f>Lists!$B$2:$B$7</xm:f>
          </x14:formula1>
          <xm:sqref>F5:F105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4"/>
  <sheetViews>
    <sheetView showGridLines="0" tabSelected="1" zoomScale="70" zoomScaleNormal="70" workbookViewId="0">
      <pane ySplit="2" topLeftCell="A3" activePane="bottomLeft" state="frozen"/>
      <selection pane="bottomLeft" sqref="A1:F1"/>
    </sheetView>
  </sheetViews>
  <sheetFormatPr defaultRowHeight="14.5" x14ac:dyDescent="0.35"/>
  <cols>
    <col min="1" max="1" width="22" customWidth="1"/>
    <col min="2" max="2" width="16" customWidth="1"/>
    <col min="3" max="3" width="4" customWidth="1"/>
    <col min="4" max="4" width="18" customWidth="1"/>
    <col min="5" max="5" width="14" customWidth="1"/>
    <col min="6" max="6" width="4" customWidth="1"/>
  </cols>
  <sheetData>
    <row r="1" spans="1:6" ht="23.5" x14ac:dyDescent="0.55000000000000004">
      <c r="A1" s="22" t="s">
        <v>42</v>
      </c>
      <c r="B1" s="10"/>
      <c r="C1" s="10"/>
      <c r="D1" s="10"/>
      <c r="E1" s="10"/>
      <c r="F1" s="10"/>
    </row>
    <row r="3" spans="1:6" x14ac:dyDescent="0.35">
      <c r="A3" s="3" t="s">
        <v>36</v>
      </c>
      <c r="B3" s="1">
        <f>'Grading Sheet'!B18</f>
        <v>10</v>
      </c>
      <c r="D3" s="4" t="s">
        <v>11</v>
      </c>
      <c r="E3" s="4" t="s">
        <v>43</v>
      </c>
    </row>
    <row r="4" spans="1:6" x14ac:dyDescent="0.35">
      <c r="A4" s="3" t="s">
        <v>44</v>
      </c>
      <c r="B4" s="2">
        <f>'Grading Sheet'!B19</f>
        <v>61.5</v>
      </c>
      <c r="D4" t="s">
        <v>45</v>
      </c>
      <c r="E4">
        <f>COUNTIF('Grading Sheet'!J5:J14,D4)</f>
        <v>2</v>
      </c>
    </row>
    <row r="5" spans="1:6" x14ac:dyDescent="0.35">
      <c r="A5" s="3" t="s">
        <v>46</v>
      </c>
      <c r="B5" s="2">
        <f>'Grading Sheet'!B20</f>
        <v>92</v>
      </c>
      <c r="D5" t="s">
        <v>47</v>
      </c>
      <c r="E5">
        <f>COUNTIF('Grading Sheet'!J5:J14,D5)</f>
        <v>1</v>
      </c>
    </row>
    <row r="6" spans="1:6" x14ac:dyDescent="0.35">
      <c r="A6" s="3" t="s">
        <v>48</v>
      </c>
      <c r="B6" s="2">
        <f>'Grading Sheet'!B21</f>
        <v>25</v>
      </c>
      <c r="D6" t="s">
        <v>49</v>
      </c>
      <c r="E6">
        <f>COUNTIF('Grading Sheet'!J5:J14,D6)</f>
        <v>2</v>
      </c>
    </row>
    <row r="7" spans="1:6" x14ac:dyDescent="0.35">
      <c r="A7" s="3" t="s">
        <v>50</v>
      </c>
      <c r="B7" s="1">
        <f>'Grading Sheet'!B22</f>
        <v>7</v>
      </c>
      <c r="D7" t="s">
        <v>51</v>
      </c>
      <c r="E7">
        <f>COUNTIF('Grading Sheet'!J5:J14,D7)</f>
        <v>0</v>
      </c>
    </row>
    <row r="8" spans="1:6" x14ac:dyDescent="0.35">
      <c r="A8" s="3" t="s">
        <v>52</v>
      </c>
      <c r="B8" s="1">
        <f>'Grading Sheet'!B23</f>
        <v>3</v>
      </c>
      <c r="D8" t="s">
        <v>53</v>
      </c>
      <c r="E8">
        <f>COUNTIF('Grading Sheet'!J5:J14,D8)</f>
        <v>1</v>
      </c>
    </row>
    <row r="9" spans="1:6" x14ac:dyDescent="0.35">
      <c r="D9" t="s">
        <v>54</v>
      </c>
      <c r="E9">
        <f>COUNTIF('Grading Sheet'!J5:J14,D9)</f>
        <v>4</v>
      </c>
    </row>
    <row r="12" spans="1:6" x14ac:dyDescent="0.35">
      <c r="D12" t="s">
        <v>12</v>
      </c>
      <c r="E12" t="s">
        <v>43</v>
      </c>
    </row>
    <row r="13" spans="1:6" x14ac:dyDescent="0.35">
      <c r="D13" t="s">
        <v>55</v>
      </c>
      <c r="E13">
        <f>COUNTIF('Grading Sheet'!K5:K14,"Pass")</f>
        <v>7</v>
      </c>
    </row>
    <row r="14" spans="1:6" x14ac:dyDescent="0.35">
      <c r="D14" t="s">
        <v>56</v>
      </c>
      <c r="E14">
        <f>COUNTIF('Grading Sheet'!K5:K14,"Fail")</f>
        <v>3</v>
      </c>
    </row>
  </sheetData>
  <mergeCells count="1">
    <mergeCell ref="A1:F1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7"/>
  <sheetViews>
    <sheetView workbookViewId="0"/>
  </sheetViews>
  <sheetFormatPr defaultRowHeight="14.5" x14ac:dyDescent="0.35"/>
  <sheetData>
    <row r="1" spans="1:3" x14ac:dyDescent="0.35">
      <c r="A1" s="5" t="s">
        <v>57</v>
      </c>
      <c r="B1" s="5" t="s">
        <v>58</v>
      </c>
      <c r="C1" s="5" t="s">
        <v>59</v>
      </c>
    </row>
    <row r="2" spans="1:3" x14ac:dyDescent="0.35">
      <c r="A2" t="s">
        <v>60</v>
      </c>
      <c r="B2" t="s">
        <v>16</v>
      </c>
      <c r="C2" t="s">
        <v>55</v>
      </c>
    </row>
    <row r="3" spans="1:3" x14ac:dyDescent="0.35">
      <c r="A3" t="s">
        <v>61</v>
      </c>
      <c r="B3" t="s">
        <v>62</v>
      </c>
      <c r="C3" t="s">
        <v>56</v>
      </c>
    </row>
    <row r="4" spans="1:3" x14ac:dyDescent="0.35">
      <c r="A4" t="s">
        <v>15</v>
      </c>
      <c r="B4" t="s">
        <v>63</v>
      </c>
    </row>
    <row r="5" spans="1:3" x14ac:dyDescent="0.35">
      <c r="A5" t="s">
        <v>64</v>
      </c>
      <c r="B5" t="s">
        <v>65</v>
      </c>
    </row>
    <row r="6" spans="1:3" x14ac:dyDescent="0.35">
      <c r="A6" t="s">
        <v>66</v>
      </c>
      <c r="B6" t="s">
        <v>67</v>
      </c>
    </row>
    <row r="7" spans="1:3" x14ac:dyDescent="0.35">
      <c r="A7" t="s">
        <v>68</v>
      </c>
      <c r="B7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Grading Sheet</vt:lpstr>
      <vt:lpstr>Dashboard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pm</cp:lastModifiedBy>
  <dcterms:created xsi:type="dcterms:W3CDTF">2026-09-16T14:54:14Z</dcterms:created>
  <dcterms:modified xsi:type="dcterms:W3CDTF">2026-09-21T02:29:06Z</dcterms:modified>
</cp:coreProperties>
</file>